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lopez\Desktop\Índice de Transparencia\"/>
    </mc:Choice>
  </mc:AlternateContent>
  <bookViews>
    <workbookView xWindow="0" yWindow="0" windowWidth="28800" windowHeight="12135"/>
  </bookViews>
  <sheets>
    <sheet name="CNE 2017" sheetId="1" r:id="rId1"/>
    <sheet name="CNE 2018 " sheetId="4" r:id="rId2"/>
    <sheet name="CNE 2019" sheetId="3" r:id="rId3"/>
    <sheet name="Por departamento  Año 2018" sheetId="5" r:id="rId4"/>
    <sheet name="Comparativo por año" sheetId="6" r:id="rId5"/>
  </sheets>
  <externalReferences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9" i="5" l="1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AB38" i="5"/>
  <c r="D67" i="5" s="1"/>
  <c r="AA38" i="5"/>
  <c r="C67" i="5" s="1"/>
  <c r="AB37" i="5"/>
  <c r="D66" i="5" s="1"/>
  <c r="AA37" i="5"/>
  <c r="C66" i="5" s="1"/>
  <c r="AB36" i="5"/>
  <c r="D65" i="5" s="1"/>
  <c r="AA36" i="5"/>
  <c r="C65" i="5" s="1"/>
  <c r="AB35" i="5"/>
  <c r="D64" i="5" s="1"/>
  <c r="AA35" i="5"/>
  <c r="C64" i="5" s="1"/>
  <c r="AB34" i="5"/>
  <c r="D63" i="5" s="1"/>
  <c r="AA34" i="5"/>
  <c r="C63" i="5" s="1"/>
  <c r="AB33" i="5"/>
  <c r="D62" i="5" s="1"/>
  <c r="AA33" i="5"/>
  <c r="C62" i="5" s="1"/>
  <c r="AB32" i="5"/>
  <c r="D61" i="5" s="1"/>
  <c r="AA32" i="5"/>
  <c r="C61" i="5" s="1"/>
  <c r="AB31" i="5"/>
  <c r="D60" i="5" s="1"/>
  <c r="AA31" i="5"/>
  <c r="C60" i="5" s="1"/>
  <c r="AB30" i="5"/>
  <c r="D59" i="5" s="1"/>
  <c r="AA30" i="5"/>
  <c r="C59" i="5" s="1"/>
  <c r="AB29" i="5"/>
  <c r="D58" i="5" s="1"/>
  <c r="AA29" i="5"/>
  <c r="C58" i="5" s="1"/>
  <c r="AB28" i="5"/>
  <c r="AA28" i="5"/>
  <c r="AB27" i="5"/>
  <c r="D57" i="5" s="1"/>
  <c r="AA27" i="5"/>
  <c r="C57" i="5" s="1"/>
  <c r="AB26" i="5"/>
  <c r="D56" i="5" s="1"/>
  <c r="AA26" i="5"/>
  <c r="C56" i="5" s="1"/>
  <c r="AB25" i="5"/>
  <c r="D55" i="5" s="1"/>
  <c r="AA25" i="5"/>
  <c r="C55" i="5" s="1"/>
  <c r="AB24" i="5"/>
  <c r="D54" i="5" s="1"/>
  <c r="AA24" i="5"/>
  <c r="C54" i="5" s="1"/>
  <c r="AB23" i="5"/>
  <c r="D53" i="5" s="1"/>
  <c r="AA23" i="5"/>
  <c r="C53" i="5" s="1"/>
  <c r="AB22" i="5"/>
  <c r="D52" i="5" s="1"/>
  <c r="AA22" i="5"/>
  <c r="C52" i="5" s="1"/>
  <c r="AB21" i="5"/>
  <c r="D51" i="5" s="1"/>
  <c r="AA21" i="5"/>
  <c r="C51" i="5" s="1"/>
  <c r="AB20" i="5"/>
  <c r="AA20" i="5"/>
  <c r="AB19" i="5"/>
  <c r="D50" i="5" s="1"/>
  <c r="AA19" i="5"/>
  <c r="C50" i="5" s="1"/>
  <c r="AB18" i="5"/>
  <c r="D49" i="5" s="1"/>
  <c r="AA18" i="5"/>
  <c r="C49" i="5" s="1"/>
  <c r="AB17" i="5"/>
  <c r="AA17" i="5"/>
  <c r="AB16" i="5"/>
  <c r="D48" i="5" s="1"/>
  <c r="AA16" i="5"/>
  <c r="C48" i="5" s="1"/>
  <c r="AB15" i="5"/>
  <c r="D47" i="5" s="1"/>
  <c r="AA15" i="5"/>
  <c r="C47" i="5" s="1"/>
  <c r="AB14" i="5"/>
  <c r="D46" i="5" s="1"/>
  <c r="AA14" i="5"/>
  <c r="C46" i="5" s="1"/>
  <c r="D68" i="5" l="1"/>
  <c r="C68" i="5"/>
  <c r="AA39" i="5"/>
  <c r="AB39" i="5"/>
  <c r="N24" i="1"/>
  <c r="D43" i="1" s="1"/>
  <c r="L26" i="4" l="1"/>
  <c r="K26" i="4"/>
  <c r="J26" i="4"/>
  <c r="I26" i="4"/>
  <c r="H26" i="4"/>
  <c r="G26" i="4"/>
  <c r="F26" i="4"/>
  <c r="E26" i="4"/>
  <c r="D26" i="4"/>
  <c r="C26" i="4"/>
  <c r="N25" i="4"/>
  <c r="D44" i="4" s="1"/>
  <c r="M25" i="4"/>
  <c r="C44" i="4" s="1"/>
  <c r="N24" i="4"/>
  <c r="D43" i="4" s="1"/>
  <c r="M24" i="4"/>
  <c r="C43" i="4" s="1"/>
  <c r="N23" i="4"/>
  <c r="D42" i="4" s="1"/>
  <c r="M23" i="4"/>
  <c r="C42" i="4" s="1"/>
  <c r="N22" i="4"/>
  <c r="D41" i="4" s="1"/>
  <c r="M22" i="4"/>
  <c r="C41" i="4" s="1"/>
  <c r="N21" i="4"/>
  <c r="D40" i="4" s="1"/>
  <c r="M21" i="4"/>
  <c r="C40" i="4" s="1"/>
  <c r="N20" i="4"/>
  <c r="D39" i="4" s="1"/>
  <c r="M20" i="4"/>
  <c r="C39" i="4" s="1"/>
  <c r="N19" i="4"/>
  <c r="D38" i="4" s="1"/>
  <c r="M19" i="4"/>
  <c r="C38" i="4" s="1"/>
  <c r="N18" i="4"/>
  <c r="D37" i="4" s="1"/>
  <c r="M18" i="4"/>
  <c r="C37" i="4" s="1"/>
  <c r="N17" i="4"/>
  <c r="D36" i="4" s="1"/>
  <c r="M17" i="4"/>
  <c r="C36" i="4" s="1"/>
  <c r="N16" i="4"/>
  <c r="D35" i="4" s="1"/>
  <c r="M16" i="4"/>
  <c r="C35" i="4" s="1"/>
  <c r="N15" i="4"/>
  <c r="D34" i="4" s="1"/>
  <c r="M15" i="4"/>
  <c r="N14" i="4"/>
  <c r="D33" i="4" s="1"/>
  <c r="M14" i="4"/>
  <c r="C33" i="4" s="1"/>
  <c r="D39" i="3"/>
  <c r="L26" i="3"/>
  <c r="K26" i="3"/>
  <c r="J26" i="3"/>
  <c r="I26" i="3"/>
  <c r="H26" i="3"/>
  <c r="G26" i="3"/>
  <c r="F26" i="3"/>
  <c r="E26" i="3"/>
  <c r="D26" i="3"/>
  <c r="C26" i="3"/>
  <c r="N25" i="3"/>
  <c r="D43" i="3" s="1"/>
  <c r="M25" i="3"/>
  <c r="C43" i="3" s="1"/>
  <c r="N24" i="3"/>
  <c r="D42" i="3" s="1"/>
  <c r="M24" i="3"/>
  <c r="C42" i="3" s="1"/>
  <c r="N23" i="3"/>
  <c r="D41" i="3" s="1"/>
  <c r="M23" i="3"/>
  <c r="C41" i="3" s="1"/>
  <c r="N22" i="3"/>
  <c r="D40" i="3" s="1"/>
  <c r="M22" i="3"/>
  <c r="C40" i="3" s="1"/>
  <c r="N21" i="3"/>
  <c r="M21" i="3"/>
  <c r="C39" i="3" s="1"/>
  <c r="N20" i="3"/>
  <c r="D38" i="3" s="1"/>
  <c r="M20" i="3"/>
  <c r="C38" i="3" s="1"/>
  <c r="N19" i="3"/>
  <c r="D37" i="3" s="1"/>
  <c r="M19" i="3"/>
  <c r="C37" i="3" s="1"/>
  <c r="N18" i="3"/>
  <c r="D36" i="3" s="1"/>
  <c r="M18" i="3"/>
  <c r="C36" i="3" s="1"/>
  <c r="N17" i="3"/>
  <c r="D35" i="3" s="1"/>
  <c r="M17" i="3"/>
  <c r="C35" i="3" s="1"/>
  <c r="N16" i="3"/>
  <c r="D34" i="3" s="1"/>
  <c r="M16" i="3"/>
  <c r="C34" i="3" s="1"/>
  <c r="N15" i="3"/>
  <c r="D33" i="3" s="1"/>
  <c r="M15" i="3"/>
  <c r="C33" i="3" s="1"/>
  <c r="N14" i="3"/>
  <c r="D32" i="3" s="1"/>
  <c r="M14" i="3"/>
  <c r="C32" i="3" s="1"/>
  <c r="L27" i="1"/>
  <c r="K27" i="1"/>
  <c r="J27" i="1"/>
  <c r="I27" i="1"/>
  <c r="H27" i="1"/>
  <c r="G27" i="1"/>
  <c r="F27" i="1"/>
  <c r="E27" i="1"/>
  <c r="D27" i="1"/>
  <c r="C27" i="1"/>
  <c r="N26" i="1"/>
  <c r="D45" i="1" s="1"/>
  <c r="N25" i="1"/>
  <c r="D44" i="1" s="1"/>
  <c r="N23" i="1"/>
  <c r="D42" i="1" s="1"/>
  <c r="N22" i="1"/>
  <c r="D41" i="1" s="1"/>
  <c r="N21" i="1"/>
  <c r="D40" i="1" s="1"/>
  <c r="N20" i="1"/>
  <c r="D39" i="1" s="1"/>
  <c r="N19" i="1"/>
  <c r="D38" i="1" s="1"/>
  <c r="N18" i="1"/>
  <c r="D37" i="1" s="1"/>
  <c r="N17" i="1"/>
  <c r="D36" i="1" s="1"/>
  <c r="N16" i="1"/>
  <c r="D35" i="1" s="1"/>
  <c r="N15" i="1"/>
  <c r="M26" i="1"/>
  <c r="C45" i="1" s="1"/>
  <c r="M25" i="1"/>
  <c r="C44" i="1" s="1"/>
  <c r="M24" i="1"/>
  <c r="C43" i="1" s="1"/>
  <c r="M23" i="1"/>
  <c r="C42" i="1" s="1"/>
  <c r="M22" i="1"/>
  <c r="C41" i="1" s="1"/>
  <c r="M21" i="1"/>
  <c r="C40" i="1" s="1"/>
  <c r="M20" i="1"/>
  <c r="C39" i="1" s="1"/>
  <c r="M19" i="1"/>
  <c r="C38" i="1" s="1"/>
  <c r="M18" i="1"/>
  <c r="C37" i="1" s="1"/>
  <c r="M17" i="1"/>
  <c r="C36" i="1" s="1"/>
  <c r="M16" i="1"/>
  <c r="M15" i="1"/>
  <c r="C34" i="1" s="1"/>
  <c r="E35" i="4" l="1"/>
  <c r="E43" i="4"/>
  <c r="E41" i="4"/>
  <c r="E38" i="4"/>
  <c r="E42" i="4"/>
  <c r="M26" i="4"/>
  <c r="E37" i="4"/>
  <c r="E45" i="1"/>
  <c r="E44" i="1"/>
  <c r="E43" i="1"/>
  <c r="E40" i="1"/>
  <c r="E39" i="1"/>
  <c r="E38" i="1"/>
  <c r="E37" i="1"/>
  <c r="N27" i="1"/>
  <c r="E36" i="1"/>
  <c r="E42" i="1"/>
  <c r="E41" i="1"/>
  <c r="D34" i="1"/>
  <c r="D46" i="1" s="1"/>
  <c r="E36" i="4"/>
  <c r="E40" i="4"/>
  <c r="E44" i="4"/>
  <c r="D45" i="4"/>
  <c r="E33" i="4"/>
  <c r="E39" i="4"/>
  <c r="N26" i="4"/>
  <c r="C34" i="4"/>
  <c r="C45" i="4" s="1"/>
  <c r="E34" i="3"/>
  <c r="N26" i="3"/>
  <c r="E33" i="3"/>
  <c r="D44" i="3"/>
  <c r="C44" i="3"/>
  <c r="M26" i="3"/>
  <c r="E32" i="3"/>
  <c r="E34" i="1"/>
  <c r="M27" i="1"/>
  <c r="C35" i="1"/>
  <c r="E35" i="1" s="1"/>
  <c r="C46" i="1"/>
  <c r="E46" i="1" l="1"/>
  <c r="E34" i="4"/>
  <c r="E45" i="4"/>
  <c r="E44" i="3"/>
</calcChain>
</file>

<file path=xl/sharedStrings.xml><?xml version="1.0" encoding="utf-8"?>
<sst xmlns="http://schemas.openxmlformats.org/spreadsheetml/2006/main" count="254" uniqueCount="96">
  <si>
    <t>ENFERMEDAD</t>
  </si>
  <si>
    <t>MATERNIDAD</t>
  </si>
  <si>
    <t>RIESGOS DEL TRABAJO</t>
  </si>
  <si>
    <t>INS-SOA</t>
  </si>
  <si>
    <t>TOTAL</t>
  </si>
  <si>
    <t>Casos</t>
  </si>
  <si>
    <t>Días</t>
  </si>
  <si>
    <t>Incapacidades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</si>
  <si>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</si>
  <si>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</si>
  <si>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</si>
  <si>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</si>
  <si>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</si>
  <si>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</si>
  <si>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</si>
  <si>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</si>
  <si>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</si>
  <si>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</si>
  <si>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</si>
  <si>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</si>
  <si>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 xml:space="preserve">TOTALES </t>
  </si>
  <si>
    <t xml:space="preserve">ESTADÍSTICA INCAPACIDADES </t>
  </si>
  <si>
    <t>AÑO 2018</t>
  </si>
  <si>
    <t>OTRAS LICENCIAS</t>
  </si>
  <si>
    <t>Otras licencias corresponden a licencias de la CCSS por concepto de Fase Terminal, o cuido de menor gravemente enfermo</t>
  </si>
  <si>
    <t>Mes</t>
  </si>
  <si>
    <t>Total incapacidades</t>
  </si>
  <si>
    <t>Total días</t>
  </si>
  <si>
    <t>Promedio días/incapacidad</t>
  </si>
  <si>
    <t>Total</t>
  </si>
  <si>
    <t>I TRIMESTRE 2019</t>
  </si>
  <si>
    <t>AÑO 2017</t>
  </si>
  <si>
    <t>Fuente:  Unidad de Desarrollo Humano CNE</t>
  </si>
  <si>
    <t>OTRAS LICENCIAS *</t>
  </si>
  <si>
    <t>* Otras licencias corresponden a licencias de la CCSS por concepto de Fase Terminal, o cuido de menor gravemente enfermo</t>
  </si>
  <si>
    <t>ENERO</t>
  </si>
  <si>
    <t>FEBRERO</t>
  </si>
  <si>
    <t>MARZO</t>
  </si>
  <si>
    <t>ABRIL</t>
  </si>
  <si>
    <t>MAYO</t>
  </si>
  <si>
    <t>JUNIO</t>
  </si>
  <si>
    <t>Acumulado</t>
  </si>
  <si>
    <t>DEPENDENCIA</t>
  </si>
  <si>
    <t>AUDITORIA</t>
  </si>
  <si>
    <t>BODEGA</t>
  </si>
  <si>
    <t>COMUNICACIONES</t>
  </si>
  <si>
    <t>CONTRALORIA DE SERVICIOS</t>
  </si>
  <si>
    <t>COOPERACION INTERNACIONAL</t>
  </si>
  <si>
    <t>D.G.A</t>
  </si>
  <si>
    <t>DESARROLLO ESTRATEGICO</t>
  </si>
  <si>
    <t>DESARROLLO HUMANO</t>
  </si>
  <si>
    <t>DIRECCION EJECUTIVA</t>
  </si>
  <si>
    <t>G.P.R</t>
  </si>
  <si>
    <t>DGR</t>
  </si>
  <si>
    <t>I.A.R</t>
  </si>
  <si>
    <t>INFORMATICA</t>
  </si>
  <si>
    <t>LEGAL</t>
  </si>
  <si>
    <t>LOGISTICA</t>
  </si>
  <si>
    <t>NORMALIZACION</t>
  </si>
  <si>
    <t>OPERACIONES</t>
  </si>
  <si>
    <t>PLANIFICACION</t>
  </si>
  <si>
    <t>PRENSA</t>
  </si>
  <si>
    <t>PRESIDENCIA</t>
  </si>
  <si>
    <t>PROVEEDURIA</t>
  </si>
  <si>
    <t>RECURSOS FINANCIERONS</t>
  </si>
  <si>
    <t>SERVICIOS GENERALES</t>
  </si>
  <si>
    <t>TESORERIA</t>
  </si>
  <si>
    <t>TRANSPORTES</t>
  </si>
  <si>
    <t>Dias incapapacidad</t>
  </si>
  <si>
    <t>Días Incapacidad</t>
  </si>
  <si>
    <t>Totales</t>
  </si>
  <si>
    <t>Auditoria</t>
  </si>
  <si>
    <t>Bodega</t>
  </si>
  <si>
    <t>Proceso Comunicaciones</t>
  </si>
  <si>
    <t>Relaciones Internacionales y Coop</t>
  </si>
  <si>
    <t>Dirección Gestión Administrativa</t>
  </si>
  <si>
    <t>Unidad Desarrollo Humano</t>
  </si>
  <si>
    <t>Dirección Ejecutiva</t>
  </si>
  <si>
    <t>Gestión Procesos Reconstrucción</t>
  </si>
  <si>
    <t>Dirección Gestión de Riesgos</t>
  </si>
  <si>
    <t>Investigación y Análisis del Riesgo</t>
  </si>
  <si>
    <t>Tecnología de la informacion</t>
  </si>
  <si>
    <t>Asesoría Legal</t>
  </si>
  <si>
    <t>Normalización y Asesoría</t>
  </si>
  <si>
    <t>Gestión de Operaciones</t>
  </si>
  <si>
    <t>Planificación Institucional</t>
  </si>
  <si>
    <t>Comunicación Institucional</t>
  </si>
  <si>
    <t>Presidencia</t>
  </si>
  <si>
    <t>Proveeduría Institucional</t>
  </si>
  <si>
    <t>Recursos Financieros</t>
  </si>
  <si>
    <t>Servicios Generales</t>
  </si>
  <si>
    <t>Tesorería</t>
  </si>
  <si>
    <t>Transportes</t>
  </si>
  <si>
    <t>Dependencia</t>
  </si>
  <si>
    <t>Año</t>
  </si>
  <si>
    <t>Comparativo casos de incapacidades y días, del 2010 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</si>
</sst>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3" borderId="0" xfId="0" applyFill="1"/>
    <xf numFmtId="0" fontId="3" fillId="3" borderId="6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0" fillId="0" borderId="0" xfId="0" applyFill="1"/>
    <xf numFmtId="0" fontId="4" fillId="0" borderId="12" xfId="0" applyFont="1" applyFill="1" applyBorder="1"/>
    <xf numFmtId="0" fontId="5" fillId="0" borderId="12" xfId="0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/>
    </xf>
    <xf numFmtId="164" fontId="2" fillId="4" borderId="11" xfId="0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 wrapText="1"/>
    </xf>
    <xf numFmtId="0" fontId="2" fillId="6" borderId="13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/>
    </xf>
    <xf numFmtId="164" fontId="2" fillId="6" borderId="11" xfId="0" applyNumberFormat="1" applyFont="1" applyFill="1" applyBorder="1" applyAlignment="1">
      <alignment horizontal="center"/>
    </xf>
    <xf numFmtId="0" fontId="8" fillId="2" borderId="12" xfId="0" applyFont="1" applyFill="1" applyBorder="1"/>
    <xf numFmtId="0" fontId="7" fillId="3" borderId="0" xfId="0" applyFont="1" applyFill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9" fillId="2" borderId="1" xfId="0" applyFont="1" applyFill="1" applyBorder="1" applyAlignment="1"/>
    <xf numFmtId="0" fontId="9" fillId="4" borderId="5" xfId="0" applyFont="1" applyFill="1" applyBorder="1"/>
    <xf numFmtId="0" fontId="2" fillId="4" borderId="14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vertical="center"/>
    </xf>
    <xf numFmtId="0" fontId="4" fillId="0" borderId="12" xfId="0" applyFont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2" fillId="6" borderId="12" xfId="0" applyFont="1" applyFill="1" applyBorder="1"/>
    <xf numFmtId="0" fontId="2" fillId="6" borderId="12" xfId="0" applyFont="1" applyFill="1" applyBorder="1" applyAlignment="1">
      <alignment horizontal="center" wrapText="1"/>
    </xf>
    <xf numFmtId="0" fontId="2" fillId="6" borderId="12" xfId="0" applyFont="1" applyFill="1" applyBorder="1" applyAlignment="1">
      <alignment horizontal="center" vertical="center"/>
    </xf>
    <xf numFmtId="0" fontId="10" fillId="3" borderId="12" xfId="0" applyFont="1" applyFill="1" applyBorder="1"/>
    <xf numFmtId="0" fontId="6" fillId="6" borderId="3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COMISIÓN NACIONAL DE PREVENCIÓN DE RIESGOS Y ATENCIÓN DE EMERGENCIAS</a:t>
            </a:r>
          </a:p>
          <a:p>
            <a:pPr>
              <a:defRPr/>
            </a:pPr>
            <a:r>
              <a:rPr lang="es-CR"/>
              <a:t>REGISTRO DE INCAPACIDADES,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Incapacidades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'CNE 2017'!$B$34:$B$45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'CNE 2017'!$C$34:$C$45</c:f>
              <c:numCache>
                <c:formatCode>General</c:formatCode>
                <c:ptCount val="12"/>
                <c:pt idx="0">
                  <c:v>18</c:v>
                </c:pt>
                <c:pt idx="1">
                  <c:v>13</c:v>
                </c:pt>
                <c:pt idx="2">
                  <c:v>17</c:v>
                </c:pt>
                <c:pt idx="3">
                  <c:v>16</c:v>
                </c:pt>
                <c:pt idx="4">
                  <c:v>17</c:v>
                </c:pt>
                <c:pt idx="5">
                  <c:v>31</c:v>
                </c:pt>
                <c:pt idx="6">
                  <c:v>23</c:v>
                </c:pt>
                <c:pt idx="7">
                  <c:v>17</c:v>
                </c:pt>
                <c:pt idx="8">
                  <c:v>28</c:v>
                </c:pt>
                <c:pt idx="9">
                  <c:v>32</c:v>
                </c:pt>
                <c:pt idx="10">
                  <c:v>15</c:v>
                </c:pt>
                <c:pt idx="11">
                  <c:v>19</c:v>
                </c:pt>
              </c:numCache>
            </c:numRef>
          </c:val>
        </c:ser>
        <c:ser>
          <c:idx val="1"/>
          <c:order val="1"/>
          <c:tx>
            <c:v>Días de incapacidad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'CNE 2017'!$B$34:$B$45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'CNE 2017'!$D$34:$D$45</c:f>
              <c:numCache>
                <c:formatCode>General</c:formatCode>
                <c:ptCount val="12"/>
                <c:pt idx="0">
                  <c:v>67</c:v>
                </c:pt>
                <c:pt idx="1">
                  <c:v>41</c:v>
                </c:pt>
                <c:pt idx="2">
                  <c:v>94</c:v>
                </c:pt>
                <c:pt idx="3">
                  <c:v>85</c:v>
                </c:pt>
                <c:pt idx="4">
                  <c:v>136</c:v>
                </c:pt>
                <c:pt idx="5">
                  <c:v>235</c:v>
                </c:pt>
                <c:pt idx="6">
                  <c:v>210</c:v>
                </c:pt>
                <c:pt idx="7">
                  <c:v>196</c:v>
                </c:pt>
                <c:pt idx="8">
                  <c:v>169</c:v>
                </c:pt>
                <c:pt idx="9">
                  <c:v>246</c:v>
                </c:pt>
                <c:pt idx="10">
                  <c:v>119</c:v>
                </c:pt>
                <c:pt idx="11">
                  <c:v>101</c:v>
                </c:pt>
              </c:numCache>
            </c:numRef>
          </c:val>
        </c:ser>
        <c:ser>
          <c:idx val="2"/>
          <c:order val="2"/>
          <c:tx>
            <c:v>Promedio días/incapacidad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'CNE 2017'!$B$34:$B$45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'CNE 2017'!$E$34:$E$45</c:f>
              <c:numCache>
                <c:formatCode>0.0</c:formatCode>
                <c:ptCount val="12"/>
                <c:pt idx="0">
                  <c:v>3.7222222222222223</c:v>
                </c:pt>
                <c:pt idx="1">
                  <c:v>3.1538461538461537</c:v>
                </c:pt>
                <c:pt idx="2">
                  <c:v>5.5294117647058822</c:v>
                </c:pt>
                <c:pt idx="3">
                  <c:v>5.3125</c:v>
                </c:pt>
                <c:pt idx="4">
                  <c:v>8</c:v>
                </c:pt>
                <c:pt idx="5">
                  <c:v>7.580645161290323</c:v>
                </c:pt>
                <c:pt idx="6">
                  <c:v>9.1304347826086953</c:v>
                </c:pt>
                <c:pt idx="7">
                  <c:v>11.529411764705882</c:v>
                </c:pt>
                <c:pt idx="8">
                  <c:v>6.0357142857142856</c:v>
                </c:pt>
                <c:pt idx="9">
                  <c:v>7.6875</c:v>
                </c:pt>
                <c:pt idx="10">
                  <c:v>7.9333333333333336</c:v>
                </c:pt>
                <c:pt idx="11">
                  <c:v>5.3157894736842106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41657520"/>
        <c:axId val="541655168"/>
      </c:barChart>
      <c:catAx>
        <c:axId val="54165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41655168"/>
        <c:crosses val="autoZero"/>
        <c:auto val="1"/>
        <c:lblAlgn val="ctr"/>
        <c:lblOffset val="100"/>
        <c:noMultiLvlLbl val="0"/>
      </c:catAx>
      <c:valAx>
        <c:axId val="54165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41657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COMISIÓN NACIONAL DE PREVENCIÓN DE RIESGOS Y ATENCIÓN DE EMERGENCIAS</a:t>
            </a:r>
          </a:p>
          <a:p>
            <a:pPr>
              <a:defRPr/>
            </a:pPr>
            <a:r>
              <a:rPr lang="es-CR"/>
              <a:t>REGISTRO DE INCAPACIDADES,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Incapacidades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'CNE 2018 '!$B$33:$B$44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'CNE 2018 '!$C$33:$C$44</c:f>
              <c:numCache>
                <c:formatCode>General</c:formatCode>
                <c:ptCount val="12"/>
                <c:pt idx="0">
                  <c:v>18</c:v>
                </c:pt>
                <c:pt idx="1">
                  <c:v>25</c:v>
                </c:pt>
                <c:pt idx="2">
                  <c:v>15</c:v>
                </c:pt>
                <c:pt idx="3">
                  <c:v>22</c:v>
                </c:pt>
                <c:pt idx="4">
                  <c:v>15</c:v>
                </c:pt>
                <c:pt idx="5">
                  <c:v>15</c:v>
                </c:pt>
                <c:pt idx="6">
                  <c:v>13</c:v>
                </c:pt>
                <c:pt idx="7">
                  <c:v>18</c:v>
                </c:pt>
                <c:pt idx="8">
                  <c:v>19</c:v>
                </c:pt>
                <c:pt idx="9">
                  <c:v>18</c:v>
                </c:pt>
                <c:pt idx="10">
                  <c:v>16</c:v>
                </c:pt>
                <c:pt idx="11">
                  <c:v>12</c:v>
                </c:pt>
              </c:numCache>
            </c:numRef>
          </c:val>
        </c:ser>
        <c:ser>
          <c:idx val="1"/>
          <c:order val="1"/>
          <c:tx>
            <c:v>Días de incapacidad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'CNE 2018 '!$B$33:$B$44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'CNE 2018 '!$D$33:$D$44</c:f>
              <c:numCache>
                <c:formatCode>General</c:formatCode>
                <c:ptCount val="12"/>
                <c:pt idx="0">
                  <c:v>148</c:v>
                </c:pt>
                <c:pt idx="1">
                  <c:v>155</c:v>
                </c:pt>
                <c:pt idx="2">
                  <c:v>127</c:v>
                </c:pt>
                <c:pt idx="3">
                  <c:v>213</c:v>
                </c:pt>
                <c:pt idx="4">
                  <c:v>90</c:v>
                </c:pt>
                <c:pt idx="5">
                  <c:v>147</c:v>
                </c:pt>
                <c:pt idx="6">
                  <c:v>223</c:v>
                </c:pt>
                <c:pt idx="7">
                  <c:v>114</c:v>
                </c:pt>
                <c:pt idx="8">
                  <c:v>104</c:v>
                </c:pt>
                <c:pt idx="9">
                  <c:v>93</c:v>
                </c:pt>
                <c:pt idx="10">
                  <c:v>116</c:v>
                </c:pt>
                <c:pt idx="11">
                  <c:v>38</c:v>
                </c:pt>
              </c:numCache>
            </c:numRef>
          </c:val>
        </c:ser>
        <c:ser>
          <c:idx val="2"/>
          <c:order val="2"/>
          <c:tx>
            <c:v>Promedio días/incapacidad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'CNE 2018 '!$B$33:$B$44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'CNE 2018 '!$E$33:$E$44</c:f>
              <c:numCache>
                <c:formatCode>0.0</c:formatCode>
                <c:ptCount val="12"/>
                <c:pt idx="0">
                  <c:v>8.2222222222222214</c:v>
                </c:pt>
                <c:pt idx="1">
                  <c:v>6.2</c:v>
                </c:pt>
                <c:pt idx="2">
                  <c:v>8.4666666666666668</c:v>
                </c:pt>
                <c:pt idx="3">
                  <c:v>9.6818181818181817</c:v>
                </c:pt>
                <c:pt idx="4">
                  <c:v>6</c:v>
                </c:pt>
                <c:pt idx="5">
                  <c:v>9.8000000000000007</c:v>
                </c:pt>
                <c:pt idx="6">
                  <c:v>17.153846153846153</c:v>
                </c:pt>
                <c:pt idx="7">
                  <c:v>6.333333333333333</c:v>
                </c:pt>
                <c:pt idx="8">
                  <c:v>5.4736842105263159</c:v>
                </c:pt>
                <c:pt idx="9">
                  <c:v>5.166666666666667</c:v>
                </c:pt>
                <c:pt idx="10">
                  <c:v>7.25</c:v>
                </c:pt>
                <c:pt idx="11">
                  <c:v>3.1666666666666665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41656736"/>
        <c:axId val="541654776"/>
      </c:barChart>
      <c:catAx>
        <c:axId val="54165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41654776"/>
        <c:crosses val="autoZero"/>
        <c:auto val="1"/>
        <c:lblAlgn val="ctr"/>
        <c:lblOffset val="100"/>
        <c:noMultiLvlLbl val="0"/>
      </c:catAx>
      <c:valAx>
        <c:axId val="541654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41656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COMISIÓN NACIONAL DE PREVENCIÓN DE RIESGOS Y ATENCIÓN DE EMERGENCIAS</a:t>
            </a:r>
          </a:p>
          <a:p>
            <a:pPr>
              <a:defRPr/>
            </a:pPr>
            <a:r>
              <a:rPr lang="es-CR"/>
              <a:t>REGISTRO DE INCAPACIDADES, I TRIMESTRE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Incapacidades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'CNE 2019'!$B$32:$B$43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'CNE 2019'!$C$32:$C$43</c:f>
              <c:numCache>
                <c:formatCode>General</c:formatCode>
                <c:ptCount val="12"/>
                <c:pt idx="0">
                  <c:v>12</c:v>
                </c:pt>
                <c:pt idx="1">
                  <c:v>20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Días de incapacidad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'CNE 2019'!$B$32:$B$43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'CNE 2019'!$D$32:$D$43</c:f>
              <c:numCache>
                <c:formatCode>General</c:formatCode>
                <c:ptCount val="12"/>
                <c:pt idx="0">
                  <c:v>82</c:v>
                </c:pt>
                <c:pt idx="1">
                  <c:v>96</c:v>
                </c:pt>
                <c:pt idx="2">
                  <c:v>23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Promedio días/incapacidad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'CNE 2019'!$B$32:$B$43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'CNE 2019'!$E$32:$E$43</c:f>
              <c:numCache>
                <c:formatCode>0.0</c:formatCode>
                <c:ptCount val="12"/>
                <c:pt idx="0">
                  <c:v>6.833333333333333</c:v>
                </c:pt>
                <c:pt idx="1">
                  <c:v>4.8</c:v>
                </c:pt>
                <c:pt idx="2">
                  <c:v>2.875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46233472"/>
        <c:axId val="546230728"/>
      </c:barChart>
      <c:catAx>
        <c:axId val="54623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46230728"/>
        <c:crosses val="autoZero"/>
        <c:auto val="1"/>
        <c:lblAlgn val="ctr"/>
        <c:lblOffset val="100"/>
        <c:noMultiLvlLbl val="0"/>
      </c:catAx>
      <c:valAx>
        <c:axId val="546230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4623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Grafico comparativo Según dependencia</a:t>
            </a:r>
          </a:p>
          <a:p>
            <a:pPr>
              <a:defRPr/>
            </a:pPr>
            <a:r>
              <a:rPr lang="es-CR"/>
              <a:t>Año</a:t>
            </a:r>
            <a:r>
              <a:rPr lang="es-CR" baseline="0"/>
              <a:t> 2018</a:t>
            </a:r>
            <a:endParaRPr lang="es-C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'Por departamento  Año 2018'!$C$45</c:f>
              <c:strCache>
                <c:ptCount val="1"/>
                <c:pt idx="0">
                  <c:v>Casos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'Por departamento  Año 2018'!$B$46:$B$67</c:f>
              <c:strCache>
                <c:ptCount val="22"/>
                <c:pt idx="0">
                  <c:v>Auditoria</c:v>
                </c:pt>
                <c:pt idx="1">
                  <c:v>Bodega</c:v>
                </c:pt>
                <c:pt idx="2">
                  <c:v>Proceso Comunicaciones</c:v>
                </c:pt>
                <c:pt idx="3">
                  <c:v>Relaciones Internacionales y Coop</c:v>
                </c:pt>
                <c:pt idx="4">
                  <c:v>Dirección Gestión Administrativa</c:v>
                </c:pt>
                <c:pt idx="5">
                  <c:v>Unidad Desarrollo Humano</c:v>
                </c:pt>
                <c:pt idx="6">
                  <c:v>Dirección Ejecutiva</c:v>
                </c:pt>
                <c:pt idx="7">
                  <c:v>Gestión Procesos Reconstrucción</c:v>
                </c:pt>
                <c:pt idx="8">
                  <c:v>Dirección Gestión de Riesgos</c:v>
                </c:pt>
                <c:pt idx="9">
                  <c:v>Investigación y Análisis del Riesgo</c:v>
                </c:pt>
                <c:pt idx="10">
                  <c:v>Tecnología de la informacion</c:v>
                </c:pt>
                <c:pt idx="11">
                  <c:v>Asesoría Legal</c:v>
                </c:pt>
                <c:pt idx="12">
                  <c:v>Normalización y Asesoría</c:v>
                </c:pt>
                <c:pt idx="13">
                  <c:v>Gestión de Operaciones</c:v>
                </c:pt>
                <c:pt idx="14">
                  <c:v>Planificación Institucional</c:v>
                </c:pt>
                <c:pt idx="15">
                  <c:v>Comunicación Institucional</c:v>
                </c:pt>
                <c:pt idx="16">
                  <c:v>Presidencia</c:v>
                </c:pt>
                <c:pt idx="17">
                  <c:v>Proveeduría Institucional</c:v>
                </c:pt>
                <c:pt idx="18">
                  <c:v>Recursos Financieros</c:v>
                </c:pt>
                <c:pt idx="19">
                  <c:v>Servicios Generales</c:v>
                </c:pt>
                <c:pt idx="20">
                  <c:v>Tesorería</c:v>
                </c:pt>
                <c:pt idx="21">
                  <c:v>Transportes</c:v>
                </c:pt>
              </c:strCache>
            </c:strRef>
          </c:cat>
          <c:val>
            <c:numRef>
              <c:f>'Por departamento  Año 2018'!$C$46:$C$67</c:f>
              <c:numCache>
                <c:formatCode>General</c:formatCode>
                <c:ptCount val="22"/>
                <c:pt idx="0">
                  <c:v>12</c:v>
                </c:pt>
                <c:pt idx="1">
                  <c:v>10</c:v>
                </c:pt>
                <c:pt idx="2">
                  <c:v>12</c:v>
                </c:pt>
                <c:pt idx="3">
                  <c:v>5</c:v>
                </c:pt>
                <c:pt idx="4">
                  <c:v>3</c:v>
                </c:pt>
                <c:pt idx="5">
                  <c:v>12</c:v>
                </c:pt>
                <c:pt idx="6">
                  <c:v>10</c:v>
                </c:pt>
                <c:pt idx="7">
                  <c:v>9</c:v>
                </c:pt>
                <c:pt idx="8">
                  <c:v>1</c:v>
                </c:pt>
                <c:pt idx="9">
                  <c:v>4</c:v>
                </c:pt>
                <c:pt idx="10">
                  <c:v>2</c:v>
                </c:pt>
                <c:pt idx="11">
                  <c:v>21</c:v>
                </c:pt>
                <c:pt idx="12">
                  <c:v>2</c:v>
                </c:pt>
                <c:pt idx="13">
                  <c:v>12</c:v>
                </c:pt>
                <c:pt idx="14">
                  <c:v>1</c:v>
                </c:pt>
                <c:pt idx="15">
                  <c:v>1</c:v>
                </c:pt>
                <c:pt idx="16">
                  <c:v>6</c:v>
                </c:pt>
                <c:pt idx="17">
                  <c:v>23</c:v>
                </c:pt>
                <c:pt idx="18">
                  <c:v>4</c:v>
                </c:pt>
                <c:pt idx="19">
                  <c:v>9</c:v>
                </c:pt>
                <c:pt idx="20">
                  <c:v>12</c:v>
                </c:pt>
                <c:pt idx="21">
                  <c:v>5</c:v>
                </c:pt>
              </c:numCache>
            </c:numRef>
          </c:val>
        </c:ser>
        <c:ser>
          <c:idx val="1"/>
          <c:order val="1"/>
          <c:tx>
            <c:strRef>
              <c:f>'Por departamento  Año 2018'!$D$45</c:f>
              <c:strCache>
                <c:ptCount val="1"/>
                <c:pt idx="0">
                  <c:v>Días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'Por departamento  Año 2018'!$B$46:$B$67</c:f>
              <c:strCache>
                <c:ptCount val="22"/>
                <c:pt idx="0">
                  <c:v>Auditoria</c:v>
                </c:pt>
                <c:pt idx="1">
                  <c:v>Bodega</c:v>
                </c:pt>
                <c:pt idx="2">
                  <c:v>Proceso Comunicaciones</c:v>
                </c:pt>
                <c:pt idx="3">
                  <c:v>Relaciones Internacionales y Coop</c:v>
                </c:pt>
                <c:pt idx="4">
                  <c:v>Dirección Gestión Administrativa</c:v>
                </c:pt>
                <c:pt idx="5">
                  <c:v>Unidad Desarrollo Humano</c:v>
                </c:pt>
                <c:pt idx="6">
                  <c:v>Dirección Ejecutiva</c:v>
                </c:pt>
                <c:pt idx="7">
                  <c:v>Gestión Procesos Reconstrucción</c:v>
                </c:pt>
                <c:pt idx="8">
                  <c:v>Dirección Gestión de Riesgos</c:v>
                </c:pt>
                <c:pt idx="9">
                  <c:v>Investigación y Análisis del Riesgo</c:v>
                </c:pt>
                <c:pt idx="10">
                  <c:v>Tecnología de la informacion</c:v>
                </c:pt>
                <c:pt idx="11">
                  <c:v>Asesoría Legal</c:v>
                </c:pt>
                <c:pt idx="12">
                  <c:v>Normalización y Asesoría</c:v>
                </c:pt>
                <c:pt idx="13">
                  <c:v>Gestión de Operaciones</c:v>
                </c:pt>
                <c:pt idx="14">
                  <c:v>Planificación Institucional</c:v>
                </c:pt>
                <c:pt idx="15">
                  <c:v>Comunicación Institucional</c:v>
                </c:pt>
                <c:pt idx="16">
                  <c:v>Presidencia</c:v>
                </c:pt>
                <c:pt idx="17">
                  <c:v>Proveeduría Institucional</c:v>
                </c:pt>
                <c:pt idx="18">
                  <c:v>Recursos Financieros</c:v>
                </c:pt>
                <c:pt idx="19">
                  <c:v>Servicios Generales</c:v>
                </c:pt>
                <c:pt idx="20">
                  <c:v>Tesorería</c:v>
                </c:pt>
                <c:pt idx="21">
                  <c:v>Transportes</c:v>
                </c:pt>
              </c:strCache>
            </c:strRef>
          </c:cat>
          <c:val>
            <c:numRef>
              <c:f>'Por departamento  Año 2018'!$D$46:$D$67</c:f>
              <c:numCache>
                <c:formatCode>General</c:formatCode>
                <c:ptCount val="22"/>
                <c:pt idx="0">
                  <c:v>50</c:v>
                </c:pt>
                <c:pt idx="1">
                  <c:v>52</c:v>
                </c:pt>
                <c:pt idx="2">
                  <c:v>174</c:v>
                </c:pt>
                <c:pt idx="3">
                  <c:v>38</c:v>
                </c:pt>
                <c:pt idx="4">
                  <c:v>6</c:v>
                </c:pt>
                <c:pt idx="5">
                  <c:v>45</c:v>
                </c:pt>
                <c:pt idx="6">
                  <c:v>141</c:v>
                </c:pt>
                <c:pt idx="7">
                  <c:v>35</c:v>
                </c:pt>
                <c:pt idx="8">
                  <c:v>3</c:v>
                </c:pt>
                <c:pt idx="9">
                  <c:v>124</c:v>
                </c:pt>
                <c:pt idx="10">
                  <c:v>4</c:v>
                </c:pt>
                <c:pt idx="11">
                  <c:v>124</c:v>
                </c:pt>
                <c:pt idx="12">
                  <c:v>4</c:v>
                </c:pt>
                <c:pt idx="13">
                  <c:v>52</c:v>
                </c:pt>
                <c:pt idx="14">
                  <c:v>3</c:v>
                </c:pt>
                <c:pt idx="15">
                  <c:v>1</c:v>
                </c:pt>
                <c:pt idx="16">
                  <c:v>48</c:v>
                </c:pt>
                <c:pt idx="17">
                  <c:v>66</c:v>
                </c:pt>
                <c:pt idx="18">
                  <c:v>13</c:v>
                </c:pt>
                <c:pt idx="19">
                  <c:v>260</c:v>
                </c:pt>
                <c:pt idx="20">
                  <c:v>57</c:v>
                </c:pt>
                <c:pt idx="21">
                  <c:v>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46231512"/>
        <c:axId val="546231904"/>
      </c:barChart>
      <c:catAx>
        <c:axId val="546231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46231904"/>
        <c:crosses val="autoZero"/>
        <c:auto val="1"/>
        <c:lblAlgn val="ctr"/>
        <c:lblOffset val="100"/>
        <c:noMultiLvlLbl val="0"/>
      </c:catAx>
      <c:valAx>
        <c:axId val="546231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46231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R" sz="1400" b="0" i="0" u="none" strike="noStrike" baseline="0">
                <a:solidFill>
                  <a:srgbClr val="333333"/>
                </a:solidFill>
                <a:latin typeface="Calibri"/>
                <a:cs typeface="Calibri"/>
              </a:rPr>
              <a:t>Grafico comparativo casos de incapacidad y días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R" sz="1400" b="0" i="0" u="none" strike="noStrike" baseline="0">
                <a:solidFill>
                  <a:srgbClr val="333333"/>
                </a:solidFill>
                <a:latin typeface="Calibri"/>
                <a:cs typeface="Calibri"/>
              </a:rPr>
              <a:t>Año del 2010 al 2018</a:t>
            </a:r>
          </a:p>
        </c:rich>
      </c:tx>
      <c:layout>
        <c:manualLayout>
          <c:xMode val="edge"/>
          <c:yMode val="edge"/>
          <c:x val="0.22171130314640808"/>
          <c:y val="1.252341536693316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'[1]Comparativo por año.'!$C$71</c:f>
              <c:strCache>
                <c:ptCount val="1"/>
                <c:pt idx="0">
                  <c:v>Casos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25400">
              <a:noFill/>
            </a:ln>
          </c:spPr>
          <c:invertIfNegative val="0"/>
          <c:cat>
            <c:numRef>
              <c:f>'[1]Comparativo por año.'!$B$72:$B$80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'[1]Comparativo por año.'!$C$72:$C$80</c:f>
              <c:numCache>
                <c:formatCode>General</c:formatCode>
                <c:ptCount val="9"/>
                <c:pt idx="0">
                  <c:v>201</c:v>
                </c:pt>
                <c:pt idx="1">
                  <c:v>249</c:v>
                </c:pt>
                <c:pt idx="2">
                  <c:v>210</c:v>
                </c:pt>
                <c:pt idx="3">
                  <c:v>212</c:v>
                </c:pt>
                <c:pt idx="4">
                  <c:v>233</c:v>
                </c:pt>
                <c:pt idx="5">
                  <c:v>266</c:v>
                </c:pt>
                <c:pt idx="6">
                  <c:v>224</c:v>
                </c:pt>
                <c:pt idx="7">
                  <c:v>241</c:v>
                </c:pt>
                <c:pt idx="8">
                  <c:v>184</c:v>
                </c:pt>
              </c:numCache>
            </c:numRef>
          </c:val>
        </c:ser>
        <c:ser>
          <c:idx val="1"/>
          <c:order val="1"/>
          <c:tx>
            <c:strRef>
              <c:f>'[1]Comparativo por año.'!$D$71</c:f>
              <c:strCache>
                <c:ptCount val="1"/>
                <c:pt idx="0">
                  <c:v>Días Incapacidad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25400">
              <a:noFill/>
            </a:ln>
          </c:spPr>
          <c:invertIfNegative val="0"/>
          <c:cat>
            <c:numRef>
              <c:f>'[1]Comparativo por año.'!$B$72:$B$80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'[1]Comparativo por año.'!$D$72:$D$80</c:f>
              <c:numCache>
                <c:formatCode>General</c:formatCode>
                <c:ptCount val="9"/>
                <c:pt idx="0">
                  <c:v>1129</c:v>
                </c:pt>
                <c:pt idx="1">
                  <c:v>941</c:v>
                </c:pt>
                <c:pt idx="2">
                  <c:v>1073</c:v>
                </c:pt>
                <c:pt idx="3">
                  <c:v>985</c:v>
                </c:pt>
                <c:pt idx="4">
                  <c:v>1098</c:v>
                </c:pt>
                <c:pt idx="5">
                  <c:v>1419</c:v>
                </c:pt>
                <c:pt idx="6">
                  <c:v>1381</c:v>
                </c:pt>
                <c:pt idx="7">
                  <c:v>1641</c:v>
                </c:pt>
                <c:pt idx="8">
                  <c:v>1432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46233864"/>
        <c:axId val="546230336"/>
      </c:barChart>
      <c:catAx>
        <c:axId val="546233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R"/>
          </a:p>
        </c:txPr>
        <c:crossAx val="546230336"/>
        <c:crosses val="autoZero"/>
        <c:auto val="1"/>
        <c:lblAlgn val="ctr"/>
        <c:lblOffset val="100"/>
        <c:noMultiLvlLbl val="0"/>
      </c:catAx>
      <c:valAx>
        <c:axId val="54623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R"/>
          </a:p>
        </c:txPr>
        <c:crossAx val="5462338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552450</xdr:colOff>
      <xdr:row>30</xdr:row>
      <xdr:rowOff>133350</xdr:rowOff>
    </xdr:from>
    <xdr:to>
      <xdr:col>14</xdr:col>
      <xdr:colOff>695325</xdr:colOff>
      <xdr:row>48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295275</xdr:colOff>
      <xdr:row>0</xdr:row>
      <xdr:rowOff>114300</xdr:rowOff>
    </xdr:from>
    <xdr:to>
      <xdr:col>10</xdr:col>
      <xdr:colOff>533400</xdr:colOff>
      <xdr:row>7</xdr:row>
      <xdr:rowOff>171450</xdr:rowOff>
    </xdr:to>
    <xdr:pic>
      <xdr:nvPicPr>
        <xdr:cNvPr id="5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14300"/>
          <a:ext cx="663892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30</xdr:row>
      <xdr:rowOff>9525</xdr:rowOff>
    </xdr:from>
    <xdr:to>
      <xdr:col>14</xdr:col>
      <xdr:colOff>533400</xdr:colOff>
      <xdr:row>49</xdr:row>
      <xdr:rowOff>180975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781050</xdr:colOff>
      <xdr:row>0</xdr:row>
      <xdr:rowOff>38100</xdr:rowOff>
    </xdr:from>
    <xdr:to>
      <xdr:col>10</xdr:col>
      <xdr:colOff>200025</xdr:colOff>
      <xdr:row>7</xdr:row>
      <xdr:rowOff>95250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38100"/>
          <a:ext cx="663892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29</xdr:row>
      <xdr:rowOff>9524</xdr:rowOff>
    </xdr:from>
    <xdr:to>
      <xdr:col>14</xdr:col>
      <xdr:colOff>9525</xdr:colOff>
      <xdr:row>49</xdr:row>
      <xdr:rowOff>95249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57150</xdr:colOff>
      <xdr:row>0</xdr:row>
      <xdr:rowOff>76200</xdr:rowOff>
    </xdr:from>
    <xdr:to>
      <xdr:col>10</xdr:col>
      <xdr:colOff>428625</xdr:colOff>
      <xdr:row>7</xdr:row>
      <xdr:rowOff>133350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76200"/>
          <a:ext cx="663892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642938</xdr:colOff>
      <xdr:row>43</xdr:row>
      <xdr:rowOff>95249</xdr:rowOff>
    </xdr:from>
    <xdr:to>
      <xdr:col>14</xdr:col>
      <xdr:colOff>416719</xdr:colOff>
      <xdr:row>79</xdr:row>
      <xdr:rowOff>142874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202405</xdr:colOff>
      <xdr:row>0</xdr:row>
      <xdr:rowOff>95249</xdr:rowOff>
    </xdr:from>
    <xdr:to>
      <xdr:col>17</xdr:col>
      <xdr:colOff>459580</xdr:colOff>
      <xdr:row>7</xdr:row>
      <xdr:rowOff>152399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49" y="95249"/>
          <a:ext cx="663892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11</xdr:row>
      <xdr:rowOff>171451</xdr:rowOff>
    </xdr:from>
    <xdr:to>
      <xdr:col>12</xdr:col>
      <xdr:colOff>685800</xdr:colOff>
      <xdr:row>29</xdr:row>
      <xdr:rowOff>104775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57150</xdr:colOff>
      <xdr:row>0</xdr:row>
      <xdr:rowOff>76200</xdr:rowOff>
    </xdr:from>
    <xdr:to>
      <xdr:col>12</xdr:col>
      <xdr:colOff>600075</xdr:colOff>
      <xdr:row>7</xdr:row>
      <xdr:rowOff>133350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76200"/>
          <a:ext cx="663892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morera/Documents/Registros/Control%20incapacidades-%202018%20estadist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mulado depto."/>
      <sheetName val="Comparativo por año."/>
      <sheetName val="Casos ins por año"/>
      <sheetName val="Hoja6"/>
      <sheetName val="Hoja7"/>
    </sheetNames>
    <sheetDataSet>
      <sheetData sheetId="0">
        <row r="38">
          <cell r="A38" t="str">
            <v>AUDITORIA</v>
          </cell>
        </row>
      </sheetData>
      <sheetData sheetId="1">
        <row r="71">
          <cell r="C71" t="str">
            <v>Casos</v>
          </cell>
          <cell r="D71" t="str">
            <v>Días Incapacidad</v>
          </cell>
        </row>
        <row r="72">
          <cell r="B72">
            <v>2010</v>
          </cell>
          <cell r="C72">
            <v>201</v>
          </cell>
          <cell r="D72">
            <v>1129</v>
          </cell>
        </row>
        <row r="73">
          <cell r="B73">
            <v>2011</v>
          </cell>
          <cell r="C73">
            <v>249</v>
          </cell>
          <cell r="D73">
            <v>941</v>
          </cell>
        </row>
        <row r="74">
          <cell r="B74">
            <v>2012</v>
          </cell>
          <cell r="C74">
            <v>210</v>
          </cell>
          <cell r="D74">
            <v>1073</v>
          </cell>
        </row>
        <row r="75">
          <cell r="B75">
            <v>2013</v>
          </cell>
          <cell r="C75">
            <v>212</v>
          </cell>
          <cell r="D75">
            <v>985</v>
          </cell>
        </row>
        <row r="76">
          <cell r="B76">
            <v>2014</v>
          </cell>
          <cell r="C76">
            <v>233</v>
          </cell>
          <cell r="D76">
            <v>1098</v>
          </cell>
        </row>
        <row r="77">
          <cell r="B77">
            <v>2015</v>
          </cell>
          <cell r="C77">
            <v>266</v>
          </cell>
          <cell r="D77">
            <v>1419</v>
          </cell>
        </row>
        <row r="78">
          <cell r="B78">
            <v>2016</v>
          </cell>
          <cell r="C78">
            <v>224</v>
          </cell>
          <cell r="D78">
            <v>1381</v>
          </cell>
        </row>
        <row r="79">
          <cell r="B79">
            <v>2017</v>
          </cell>
          <cell r="C79">
            <v>241</v>
          </cell>
          <cell r="D79">
            <v>1641</v>
          </cell>
        </row>
        <row r="80">
          <cell r="B80">
            <v>2018</v>
          </cell>
          <cell r="C80">
            <v>184</v>
          </cell>
          <cell r="D80">
            <v>1432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K263"/>
  <sheetViews>
    <sheetView showGridLines="0" tabSelected="1" workbookViewId="0">
      <pane xSplit="1" ySplit="11" topLeftCell="B12" activePane="bottomRight" state="frozen"/>
      <selection pane="topRight" activeCell="B1" sqref="B1"/>
      <selection pane="bottomLeft" activeCell="A13" sqref="A13"/>
      <selection pane="bottomRight" activeCell="E16" sqref="E16"/>
    </sheetView>
  </sheetViews>
  <sheetFormatPr baseColWidth="10" defaultRowHeight="15" x14ac:dyDescent="0.25"/>
  <cols>
    <col min="2" max="2" width="13.85546875" customWidth="1"/>
    <col min="3" max="14" width="16" customWidth="1"/>
  </cols>
  <sheetData>
    <row r="9" spans="1:19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" x14ac:dyDescent="0.25">
      <c r="A10" s="1"/>
      <c r="B10" s="55" t="s">
        <v>21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1"/>
      <c r="P10" s="1"/>
      <c r="Q10" s="1"/>
      <c r="R10" s="1"/>
      <c r="S10" s="1"/>
    </row>
    <row r="11" spans="1:19" ht="18" x14ac:dyDescent="0.25">
      <c r="A11" s="1"/>
      <c r="B11" s="55" t="s">
        <v>31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1"/>
      <c r="P11" s="1"/>
      <c r="Q11" s="1"/>
      <c r="R11" s="1"/>
      <c r="S11" s="1"/>
    </row>
    <row r="12" spans="1:19" ht="15.75" thickBot="1" x14ac:dyDescent="0.3">
      <c r="A12" s="1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"/>
      <c r="P12" s="1"/>
      <c r="Q12" s="1"/>
      <c r="R12" s="1"/>
      <c r="S12" s="1"/>
    </row>
    <row r="13" spans="1:19" x14ac:dyDescent="0.25">
      <c r="A13" s="1"/>
      <c r="B13" s="16"/>
      <c r="C13" s="56" t="s">
        <v>0</v>
      </c>
      <c r="D13" s="54"/>
      <c r="E13" s="53" t="s">
        <v>1</v>
      </c>
      <c r="F13" s="53"/>
      <c r="G13" s="56" t="s">
        <v>33</v>
      </c>
      <c r="H13" s="54"/>
      <c r="I13" s="53" t="s">
        <v>2</v>
      </c>
      <c r="J13" s="53"/>
      <c r="K13" s="56" t="s">
        <v>3</v>
      </c>
      <c r="L13" s="54"/>
      <c r="M13" s="53" t="s">
        <v>4</v>
      </c>
      <c r="N13" s="54"/>
      <c r="O13" s="1"/>
      <c r="P13" s="1"/>
      <c r="Q13" s="1"/>
      <c r="R13" s="1"/>
      <c r="S13" s="1"/>
    </row>
    <row r="14" spans="1:19" x14ac:dyDescent="0.25">
      <c r="A14" s="1"/>
      <c r="B14" s="17"/>
      <c r="C14" s="17" t="s">
        <v>5</v>
      </c>
      <c r="D14" s="18" t="s">
        <v>6</v>
      </c>
      <c r="E14" s="19" t="s">
        <v>5</v>
      </c>
      <c r="F14" s="19" t="s">
        <v>6</v>
      </c>
      <c r="G14" s="17" t="s">
        <v>5</v>
      </c>
      <c r="H14" s="18" t="s">
        <v>6</v>
      </c>
      <c r="I14" s="19" t="s">
        <v>5</v>
      </c>
      <c r="J14" s="19" t="s">
        <v>6</v>
      </c>
      <c r="K14" s="17" t="s">
        <v>5</v>
      </c>
      <c r="L14" s="18" t="s">
        <v>6</v>
      </c>
      <c r="M14" s="19" t="s">
        <v>7</v>
      </c>
      <c r="N14" s="18" t="s">
        <v>6</v>
      </c>
      <c r="O14" s="1"/>
      <c r="P14" s="1"/>
      <c r="Q14" s="1"/>
      <c r="R14" s="1"/>
      <c r="S14" s="1"/>
    </row>
    <row r="15" spans="1:19" ht="15.75" x14ac:dyDescent="0.25">
      <c r="A15" s="1"/>
      <c r="B15" s="34" t="s">
        <v>8</v>
      </c>
      <c r="C15" s="12">
        <v>14</v>
      </c>
      <c r="D15" s="12">
        <v>33</v>
      </c>
      <c r="E15" s="14"/>
      <c r="F15" s="14"/>
      <c r="G15" s="12"/>
      <c r="H15" s="12"/>
      <c r="I15" s="14">
        <v>4</v>
      </c>
      <c r="J15" s="14">
        <v>34</v>
      </c>
      <c r="K15" s="12"/>
      <c r="L15" s="12"/>
      <c r="M15" s="15">
        <f>(C15+E15+G15+I15+K15)</f>
        <v>18</v>
      </c>
      <c r="N15" s="15">
        <f>(D15+F15+H15+J15+L15)</f>
        <v>67</v>
      </c>
      <c r="O15" s="1"/>
      <c r="P15" s="1"/>
      <c r="Q15" s="1"/>
      <c r="R15" s="1"/>
      <c r="S15" s="1"/>
    </row>
    <row r="16" spans="1:19" ht="15.75" x14ac:dyDescent="0.25">
      <c r="A16" s="1"/>
      <c r="B16" s="34" t="s">
        <v>9</v>
      </c>
      <c r="C16" s="12">
        <v>10</v>
      </c>
      <c r="D16" s="12">
        <v>27</v>
      </c>
      <c r="E16" s="14"/>
      <c r="F16" s="14"/>
      <c r="G16" s="12"/>
      <c r="H16" s="12"/>
      <c r="I16" s="14">
        <v>3</v>
      </c>
      <c r="J16" s="14">
        <v>14</v>
      </c>
      <c r="K16" s="12"/>
      <c r="L16" s="12"/>
      <c r="M16" s="15">
        <f t="shared" ref="M16:M26" si="0">(C16+E16+G16+I16+K16)</f>
        <v>13</v>
      </c>
      <c r="N16" s="15">
        <f t="shared" ref="N16:N26" si="1">(D16+F16+H16+J16+L16)</f>
        <v>41</v>
      </c>
      <c r="O16" s="1"/>
      <c r="P16" s="1"/>
      <c r="Q16" s="1"/>
      <c r="R16" s="1"/>
      <c r="S16" s="1"/>
    </row>
    <row r="17" spans="1:37" ht="15.75" x14ac:dyDescent="0.25">
      <c r="A17" s="1"/>
      <c r="B17" s="34" t="s">
        <v>10</v>
      </c>
      <c r="C17" s="12">
        <v>15</v>
      </c>
      <c r="D17" s="12">
        <v>88</v>
      </c>
      <c r="E17" s="14"/>
      <c r="F17" s="14"/>
      <c r="G17" s="12"/>
      <c r="H17" s="12"/>
      <c r="I17" s="14">
        <v>2</v>
      </c>
      <c r="J17" s="14">
        <v>6</v>
      </c>
      <c r="K17" s="12"/>
      <c r="L17" s="12"/>
      <c r="M17" s="15">
        <f t="shared" si="0"/>
        <v>17</v>
      </c>
      <c r="N17" s="15">
        <f t="shared" si="1"/>
        <v>94</v>
      </c>
      <c r="O17" s="1"/>
      <c r="P17" s="1"/>
      <c r="Q17" s="1"/>
      <c r="R17" s="1"/>
      <c r="S17" s="1"/>
    </row>
    <row r="18" spans="1:37" ht="15.75" x14ac:dyDescent="0.25">
      <c r="A18" s="1"/>
      <c r="B18" s="34" t="s">
        <v>11</v>
      </c>
      <c r="C18" s="12">
        <v>15</v>
      </c>
      <c r="D18" s="12">
        <v>69</v>
      </c>
      <c r="E18" s="14"/>
      <c r="F18" s="14"/>
      <c r="G18" s="12"/>
      <c r="H18" s="12"/>
      <c r="I18" s="14">
        <v>1</v>
      </c>
      <c r="J18" s="14">
        <v>16</v>
      </c>
      <c r="K18" s="12"/>
      <c r="L18" s="12"/>
      <c r="M18" s="15">
        <f t="shared" si="0"/>
        <v>16</v>
      </c>
      <c r="N18" s="15">
        <f t="shared" si="1"/>
        <v>85</v>
      </c>
      <c r="O18" s="1"/>
      <c r="P18" s="1"/>
      <c r="Q18" s="1"/>
      <c r="R18" s="1"/>
      <c r="S18" s="1"/>
    </row>
    <row r="19" spans="1:37" ht="15.75" x14ac:dyDescent="0.25">
      <c r="A19" s="1"/>
      <c r="B19" s="34" t="s">
        <v>12</v>
      </c>
      <c r="C19" s="12">
        <v>12</v>
      </c>
      <c r="D19" s="12">
        <v>82</v>
      </c>
      <c r="E19" s="14"/>
      <c r="F19" s="14"/>
      <c r="G19" s="12"/>
      <c r="H19" s="12"/>
      <c r="I19" s="14">
        <v>5</v>
      </c>
      <c r="J19" s="14">
        <v>54</v>
      </c>
      <c r="K19" s="12"/>
      <c r="L19" s="12"/>
      <c r="M19" s="15">
        <f t="shared" si="0"/>
        <v>17</v>
      </c>
      <c r="N19" s="15">
        <f t="shared" si="1"/>
        <v>136</v>
      </c>
      <c r="O19" s="1"/>
      <c r="P19" s="1"/>
      <c r="Q19" s="1"/>
      <c r="R19" s="1"/>
      <c r="S19" s="1"/>
    </row>
    <row r="20" spans="1:37" ht="15.75" x14ac:dyDescent="0.25">
      <c r="A20" s="1"/>
      <c r="B20" s="34" t="s">
        <v>13</v>
      </c>
      <c r="C20" s="12">
        <v>30</v>
      </c>
      <c r="D20" s="12">
        <v>213</v>
      </c>
      <c r="E20" s="14"/>
      <c r="F20" s="14"/>
      <c r="G20" s="12"/>
      <c r="H20" s="12"/>
      <c r="I20" s="14">
        <v>1</v>
      </c>
      <c r="J20" s="14">
        <v>22</v>
      </c>
      <c r="K20" s="12"/>
      <c r="L20" s="12"/>
      <c r="M20" s="15">
        <f t="shared" si="0"/>
        <v>31</v>
      </c>
      <c r="N20" s="15">
        <f t="shared" si="1"/>
        <v>235</v>
      </c>
      <c r="O20" s="1"/>
      <c r="P20" s="1"/>
      <c r="Q20" s="1"/>
      <c r="R20" s="1"/>
      <c r="S20" s="1"/>
    </row>
    <row r="21" spans="1:37" ht="15.75" x14ac:dyDescent="0.25">
      <c r="A21" s="1"/>
      <c r="B21" s="34" t="s">
        <v>14</v>
      </c>
      <c r="C21" s="12">
        <v>15</v>
      </c>
      <c r="D21" s="12">
        <v>57</v>
      </c>
      <c r="E21" s="14"/>
      <c r="F21" s="14"/>
      <c r="G21" s="12">
        <v>2</v>
      </c>
      <c r="H21" s="12">
        <v>60</v>
      </c>
      <c r="I21" s="14">
        <v>6</v>
      </c>
      <c r="J21" s="14">
        <v>93</v>
      </c>
      <c r="K21" s="12"/>
      <c r="L21" s="12"/>
      <c r="M21" s="15">
        <f t="shared" si="0"/>
        <v>23</v>
      </c>
      <c r="N21" s="15">
        <f t="shared" si="1"/>
        <v>210</v>
      </c>
      <c r="O21" s="1"/>
      <c r="P21" s="1"/>
      <c r="Q21" s="1"/>
      <c r="R21" s="1"/>
      <c r="S21" s="1"/>
    </row>
    <row r="22" spans="1:37" ht="15.75" x14ac:dyDescent="0.25">
      <c r="A22" s="1"/>
      <c r="B22" s="34" t="s">
        <v>15</v>
      </c>
      <c r="C22" s="12">
        <v>13</v>
      </c>
      <c r="D22" s="12">
        <v>106</v>
      </c>
      <c r="E22" s="14"/>
      <c r="F22" s="14"/>
      <c r="G22" s="12">
        <v>2</v>
      </c>
      <c r="H22" s="12">
        <v>62</v>
      </c>
      <c r="I22" s="14">
        <v>2</v>
      </c>
      <c r="J22" s="14">
        <v>28</v>
      </c>
      <c r="K22" s="12"/>
      <c r="L22" s="12"/>
      <c r="M22" s="15">
        <f t="shared" si="0"/>
        <v>17</v>
      </c>
      <c r="N22" s="15">
        <f t="shared" si="1"/>
        <v>196</v>
      </c>
      <c r="O22" s="1"/>
      <c r="P22" s="1"/>
      <c r="Q22" s="1"/>
      <c r="R22" s="1"/>
      <c r="S22" s="1"/>
    </row>
    <row r="23" spans="1:37" ht="15.75" x14ac:dyDescent="0.25">
      <c r="A23" s="1"/>
      <c r="B23" s="34" t="s">
        <v>16</v>
      </c>
      <c r="C23" s="12">
        <v>22</v>
      </c>
      <c r="D23" s="12">
        <v>77</v>
      </c>
      <c r="E23" s="14"/>
      <c r="F23" s="14"/>
      <c r="G23" s="12">
        <v>2</v>
      </c>
      <c r="H23" s="12">
        <v>60</v>
      </c>
      <c r="I23" s="14">
        <v>4</v>
      </c>
      <c r="J23" s="14">
        <v>32</v>
      </c>
      <c r="K23" s="12"/>
      <c r="L23" s="12"/>
      <c r="M23" s="15">
        <f t="shared" si="0"/>
        <v>28</v>
      </c>
      <c r="N23" s="15">
        <f t="shared" si="1"/>
        <v>169</v>
      </c>
      <c r="O23" s="1"/>
      <c r="P23" s="1"/>
      <c r="Q23" s="1"/>
      <c r="R23" s="1"/>
      <c r="S23" s="1"/>
    </row>
    <row r="24" spans="1:37" ht="15.75" x14ac:dyDescent="0.25">
      <c r="A24" s="1"/>
      <c r="B24" s="34" t="s">
        <v>17</v>
      </c>
      <c r="C24" s="12">
        <v>24</v>
      </c>
      <c r="D24" s="12">
        <v>103</v>
      </c>
      <c r="E24" s="14"/>
      <c r="F24" s="14">
        <v>0</v>
      </c>
      <c r="G24" s="12">
        <v>2</v>
      </c>
      <c r="H24" s="12">
        <v>60</v>
      </c>
      <c r="I24" s="14">
        <v>6</v>
      </c>
      <c r="J24" s="14">
        <v>83</v>
      </c>
      <c r="K24" s="12">
        <v>0</v>
      </c>
      <c r="L24" s="12">
        <v>0</v>
      </c>
      <c r="M24" s="15">
        <f t="shared" si="0"/>
        <v>32</v>
      </c>
      <c r="N24" s="15">
        <f>(D24+F24+H24+J24+L24)</f>
        <v>246</v>
      </c>
      <c r="O24" s="1"/>
      <c r="P24" s="1"/>
      <c r="Q24" s="1"/>
      <c r="R24" s="1"/>
      <c r="S24" s="1"/>
    </row>
    <row r="25" spans="1:37" ht="15.75" x14ac:dyDescent="0.25">
      <c r="A25" s="1"/>
      <c r="B25" s="34" t="s">
        <v>18</v>
      </c>
      <c r="C25" s="12">
        <v>9</v>
      </c>
      <c r="D25" s="12">
        <v>34</v>
      </c>
      <c r="E25" s="14"/>
      <c r="F25" s="14"/>
      <c r="G25" s="12">
        <v>2</v>
      </c>
      <c r="H25" s="12">
        <v>60</v>
      </c>
      <c r="I25" s="14">
        <v>4</v>
      </c>
      <c r="J25" s="14">
        <v>25</v>
      </c>
      <c r="K25" s="12"/>
      <c r="L25" s="12"/>
      <c r="M25" s="15">
        <f t="shared" si="0"/>
        <v>15</v>
      </c>
      <c r="N25" s="15">
        <f t="shared" si="1"/>
        <v>119</v>
      </c>
      <c r="O25" s="1"/>
      <c r="P25" s="1"/>
      <c r="Q25" s="2"/>
      <c r="R25" s="1"/>
      <c r="S25" s="1"/>
    </row>
    <row r="26" spans="1:37" ht="15.75" x14ac:dyDescent="0.25">
      <c r="A26" s="1"/>
      <c r="B26" s="34" t="s">
        <v>19</v>
      </c>
      <c r="C26" s="12">
        <v>17</v>
      </c>
      <c r="D26" s="12">
        <v>55</v>
      </c>
      <c r="E26" s="14"/>
      <c r="F26" s="14"/>
      <c r="G26" s="12">
        <v>2</v>
      </c>
      <c r="H26" s="12">
        <v>46</v>
      </c>
      <c r="I26" s="14"/>
      <c r="J26" s="14"/>
      <c r="K26" s="12"/>
      <c r="L26" s="12"/>
      <c r="M26" s="15">
        <f t="shared" si="0"/>
        <v>19</v>
      </c>
      <c r="N26" s="15">
        <f t="shared" si="1"/>
        <v>101</v>
      </c>
      <c r="O26" s="1"/>
      <c r="P26" s="1"/>
      <c r="Q26" s="1"/>
      <c r="R26" s="1"/>
      <c r="S26" s="1"/>
    </row>
    <row r="27" spans="1:37" x14ac:dyDescent="0.25">
      <c r="A27" s="1"/>
      <c r="B27" s="13" t="s">
        <v>20</v>
      </c>
      <c r="C27" s="13">
        <f t="shared" ref="C27:N27" si="2">SUM(C15:C26)</f>
        <v>196</v>
      </c>
      <c r="D27" s="13">
        <f t="shared" si="2"/>
        <v>944</v>
      </c>
      <c r="E27" s="13">
        <f t="shared" si="2"/>
        <v>0</v>
      </c>
      <c r="F27" s="13">
        <f t="shared" si="2"/>
        <v>0</v>
      </c>
      <c r="G27" s="13">
        <f t="shared" si="2"/>
        <v>12</v>
      </c>
      <c r="H27" s="13">
        <f t="shared" si="2"/>
        <v>348</v>
      </c>
      <c r="I27" s="13">
        <f t="shared" si="2"/>
        <v>38</v>
      </c>
      <c r="J27" s="13">
        <f t="shared" si="2"/>
        <v>407</v>
      </c>
      <c r="K27" s="13">
        <f t="shared" si="2"/>
        <v>0</v>
      </c>
      <c r="L27" s="13">
        <f t="shared" si="2"/>
        <v>0</v>
      </c>
      <c r="M27" s="13">
        <f t="shared" si="2"/>
        <v>246</v>
      </c>
      <c r="N27" s="13">
        <f t="shared" si="2"/>
        <v>1699</v>
      </c>
      <c r="O27" s="1"/>
      <c r="P27" s="1"/>
      <c r="Q27" s="1"/>
      <c r="R27" s="1"/>
      <c r="S27" s="1"/>
    </row>
    <row r="28" spans="1:37" x14ac:dyDescent="0.25">
      <c r="A28" s="1"/>
      <c r="B28" s="1" t="s">
        <v>32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3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x14ac:dyDescent="0.25">
      <c r="A30" s="1"/>
      <c r="B30" s="1" t="s">
        <v>34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.75" thickBo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45" x14ac:dyDescent="0.25">
      <c r="A33" s="1"/>
      <c r="B33" s="16" t="s">
        <v>25</v>
      </c>
      <c r="C33" s="20" t="s">
        <v>26</v>
      </c>
      <c r="D33" s="21" t="s">
        <v>27</v>
      </c>
      <c r="E33" s="22" t="s">
        <v>28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x14ac:dyDescent="0.25">
      <c r="A34" s="1"/>
      <c r="B34" s="9" t="s">
        <v>8</v>
      </c>
      <c r="C34" s="10">
        <f>(M15)</f>
        <v>18</v>
      </c>
      <c r="D34" s="10">
        <f>(N15)</f>
        <v>67</v>
      </c>
      <c r="E34" s="11">
        <f t="shared" ref="E34:E46" si="3">+D34/C34</f>
        <v>3.7222222222222223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25">
      <c r="A35" s="1"/>
      <c r="B35" s="9" t="s">
        <v>9</v>
      </c>
      <c r="C35" s="10">
        <f t="shared" ref="C35:C45" si="4">(M16)</f>
        <v>13</v>
      </c>
      <c r="D35" s="10">
        <f t="shared" ref="D35:D45" si="5">(N16)</f>
        <v>41</v>
      </c>
      <c r="E35" s="11">
        <f t="shared" si="3"/>
        <v>3.1538461538461537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25">
      <c r="A36" s="1"/>
      <c r="B36" s="9" t="s">
        <v>10</v>
      </c>
      <c r="C36" s="10">
        <f t="shared" si="4"/>
        <v>17</v>
      </c>
      <c r="D36" s="10">
        <f t="shared" si="5"/>
        <v>94</v>
      </c>
      <c r="E36" s="11">
        <f t="shared" si="3"/>
        <v>5.5294117647058822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x14ac:dyDescent="0.25">
      <c r="A37" s="1"/>
      <c r="B37" s="9" t="s">
        <v>11</v>
      </c>
      <c r="C37" s="10">
        <f t="shared" si="4"/>
        <v>16</v>
      </c>
      <c r="D37" s="10">
        <f t="shared" si="5"/>
        <v>85</v>
      </c>
      <c r="E37" s="11">
        <f t="shared" si="3"/>
        <v>5.3125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x14ac:dyDescent="0.25">
      <c r="A38" s="1"/>
      <c r="B38" s="9" t="s">
        <v>12</v>
      </c>
      <c r="C38" s="10">
        <f t="shared" si="4"/>
        <v>17</v>
      </c>
      <c r="D38" s="10">
        <f t="shared" si="5"/>
        <v>136</v>
      </c>
      <c r="E38" s="11">
        <f t="shared" si="3"/>
        <v>8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x14ac:dyDescent="0.25">
      <c r="A39" s="1"/>
      <c r="B39" s="9" t="s">
        <v>13</v>
      </c>
      <c r="C39" s="10">
        <f t="shared" si="4"/>
        <v>31</v>
      </c>
      <c r="D39" s="10">
        <f t="shared" si="5"/>
        <v>235</v>
      </c>
      <c r="E39" s="11">
        <f t="shared" si="3"/>
        <v>7.580645161290323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x14ac:dyDescent="0.25">
      <c r="A40" s="1"/>
      <c r="B40" s="9" t="s">
        <v>14</v>
      </c>
      <c r="C40" s="10">
        <f t="shared" si="4"/>
        <v>23</v>
      </c>
      <c r="D40" s="10">
        <f t="shared" si="5"/>
        <v>210</v>
      </c>
      <c r="E40" s="11">
        <f t="shared" si="3"/>
        <v>9.1304347826086953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25">
      <c r="A41" s="1"/>
      <c r="B41" s="9" t="s">
        <v>15</v>
      </c>
      <c r="C41" s="10">
        <f t="shared" si="4"/>
        <v>17</v>
      </c>
      <c r="D41" s="10">
        <f t="shared" si="5"/>
        <v>196</v>
      </c>
      <c r="E41" s="11">
        <f t="shared" si="3"/>
        <v>11.529411764705882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x14ac:dyDescent="0.25">
      <c r="A42" s="1"/>
      <c r="B42" s="9" t="s">
        <v>16</v>
      </c>
      <c r="C42" s="10">
        <f t="shared" si="4"/>
        <v>28</v>
      </c>
      <c r="D42" s="10">
        <f t="shared" si="5"/>
        <v>169</v>
      </c>
      <c r="E42" s="11">
        <f t="shared" si="3"/>
        <v>6.0357142857142856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x14ac:dyDescent="0.25">
      <c r="A43" s="1"/>
      <c r="B43" s="9" t="s">
        <v>17</v>
      </c>
      <c r="C43" s="10">
        <f t="shared" si="4"/>
        <v>32</v>
      </c>
      <c r="D43" s="10">
        <f t="shared" si="5"/>
        <v>246</v>
      </c>
      <c r="E43" s="11">
        <f t="shared" si="3"/>
        <v>7.6875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x14ac:dyDescent="0.25">
      <c r="A44" s="1"/>
      <c r="B44" s="9" t="s">
        <v>18</v>
      </c>
      <c r="C44" s="10">
        <f t="shared" si="4"/>
        <v>15</v>
      </c>
      <c r="D44" s="10">
        <f t="shared" si="5"/>
        <v>119</v>
      </c>
      <c r="E44" s="11">
        <f t="shared" si="3"/>
        <v>7.9333333333333336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25">
      <c r="A45" s="1"/>
      <c r="B45" s="9" t="s">
        <v>19</v>
      </c>
      <c r="C45" s="10">
        <f t="shared" si="4"/>
        <v>19</v>
      </c>
      <c r="D45" s="10">
        <f t="shared" si="5"/>
        <v>101</v>
      </c>
      <c r="E45" s="11">
        <f t="shared" si="3"/>
        <v>5.3157894736842106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5.75" thickBot="1" x14ac:dyDescent="0.3">
      <c r="A46" s="1"/>
      <c r="B46" s="23" t="s">
        <v>29</v>
      </c>
      <c r="C46" s="23">
        <f>SUM(C34:C45)</f>
        <v>246</v>
      </c>
      <c r="D46" s="23">
        <f>SUM(D34:D45)</f>
        <v>1699</v>
      </c>
      <c r="E46" s="24">
        <f t="shared" si="3"/>
        <v>6.9065040650406502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1:3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:3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:3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:3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:3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3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3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3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3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3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3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3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3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</sheetData>
  <mergeCells count="8">
    <mergeCell ref="M13:N13"/>
    <mergeCell ref="B10:N10"/>
    <mergeCell ref="B11:N11"/>
    <mergeCell ref="G13:H13"/>
    <mergeCell ref="C13:D13"/>
    <mergeCell ref="E13:F13"/>
    <mergeCell ref="I13:J13"/>
    <mergeCell ref="K13:L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P262"/>
  <sheetViews>
    <sheetView showGridLines="0" workbookViewId="0">
      <pane xSplit="1" ySplit="10" topLeftCell="B11" activePane="bottomRight" state="frozen"/>
      <selection pane="topRight" activeCell="B1" sqref="B1"/>
      <selection pane="bottomLeft" activeCell="A12" sqref="A12"/>
      <selection pane="bottomRight" activeCell="E17" sqref="E17"/>
    </sheetView>
  </sheetViews>
  <sheetFormatPr baseColWidth="10" defaultRowHeight="15" x14ac:dyDescent="0.25"/>
  <cols>
    <col min="2" max="2" width="13.85546875" customWidth="1"/>
    <col min="3" max="3" width="18" customWidth="1"/>
    <col min="4" max="4" width="14.28515625" customWidth="1"/>
    <col min="5" max="5" width="20.5703125" customWidth="1"/>
    <col min="6" max="6" width="11" customWidth="1"/>
    <col min="7" max="7" width="17.140625" customWidth="1"/>
    <col min="8" max="8" width="13" customWidth="1"/>
    <col min="9" max="9" width="14.42578125" customWidth="1"/>
    <col min="10" max="10" width="17.85546875" customWidth="1"/>
    <col min="13" max="13" width="19.5703125" customWidth="1"/>
  </cols>
  <sheetData>
    <row r="9" spans="1:16" ht="18" x14ac:dyDescent="0.25">
      <c r="A9" s="1"/>
      <c r="B9" s="57" t="s">
        <v>21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1"/>
      <c r="P9" s="1"/>
    </row>
    <row r="10" spans="1:16" ht="18" x14ac:dyDescent="0.25">
      <c r="A10" s="1"/>
      <c r="B10" s="57" t="s">
        <v>22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1"/>
      <c r="P10" s="1"/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"/>
      <c r="B12" s="25"/>
      <c r="C12" s="58" t="s">
        <v>0</v>
      </c>
      <c r="D12" s="58"/>
      <c r="E12" s="58" t="s">
        <v>1</v>
      </c>
      <c r="F12" s="58"/>
      <c r="G12" s="58" t="s">
        <v>23</v>
      </c>
      <c r="H12" s="58"/>
      <c r="I12" s="58" t="s">
        <v>2</v>
      </c>
      <c r="J12" s="58"/>
      <c r="K12" s="58" t="s">
        <v>3</v>
      </c>
      <c r="L12" s="58"/>
      <c r="M12" s="58" t="s">
        <v>4</v>
      </c>
      <c r="N12" s="58"/>
      <c r="O12" s="1"/>
      <c r="P12" s="1"/>
    </row>
    <row r="13" spans="1:16" x14ac:dyDescent="0.25">
      <c r="A13" s="1"/>
      <c r="B13" s="25"/>
      <c r="C13" s="25" t="s">
        <v>5</v>
      </c>
      <c r="D13" s="25" t="s">
        <v>6</v>
      </c>
      <c r="E13" s="25" t="s">
        <v>5</v>
      </c>
      <c r="F13" s="25" t="s">
        <v>6</v>
      </c>
      <c r="G13" s="25" t="s">
        <v>5</v>
      </c>
      <c r="H13" s="25" t="s">
        <v>6</v>
      </c>
      <c r="I13" s="25" t="s">
        <v>5</v>
      </c>
      <c r="J13" s="25" t="s">
        <v>6</v>
      </c>
      <c r="K13" s="25" t="s">
        <v>5</v>
      </c>
      <c r="L13" s="25" t="s">
        <v>6</v>
      </c>
      <c r="M13" s="25" t="s">
        <v>7</v>
      </c>
      <c r="N13" s="25" t="s">
        <v>6</v>
      </c>
      <c r="O13" s="1"/>
      <c r="P13" s="1"/>
    </row>
    <row r="14" spans="1:16" ht="15.75" x14ac:dyDescent="0.25">
      <c r="A14" s="1"/>
      <c r="B14" s="34" t="s">
        <v>8</v>
      </c>
      <c r="C14" s="12">
        <v>13</v>
      </c>
      <c r="D14" s="12">
        <v>66</v>
      </c>
      <c r="E14" s="14"/>
      <c r="F14" s="14"/>
      <c r="G14" s="12">
        <v>2</v>
      </c>
      <c r="H14" s="12">
        <v>52</v>
      </c>
      <c r="I14" s="14">
        <v>3</v>
      </c>
      <c r="J14" s="14">
        <v>30</v>
      </c>
      <c r="K14" s="12"/>
      <c r="L14" s="12"/>
      <c r="M14" s="15">
        <f>(C14+E14+G14+I14+K14)</f>
        <v>18</v>
      </c>
      <c r="N14" s="15">
        <f>(D14+F14+H14+J14+L14)</f>
        <v>148</v>
      </c>
      <c r="O14" s="1"/>
      <c r="P14" s="1"/>
    </row>
    <row r="15" spans="1:16" ht="15.75" x14ac:dyDescent="0.25">
      <c r="A15" s="1"/>
      <c r="B15" s="34" t="s">
        <v>9</v>
      </c>
      <c r="C15" s="12">
        <v>20</v>
      </c>
      <c r="D15" s="12">
        <v>67</v>
      </c>
      <c r="E15" s="14"/>
      <c r="F15" s="14"/>
      <c r="G15" s="12">
        <v>1</v>
      </c>
      <c r="H15" s="12">
        <v>30</v>
      </c>
      <c r="I15" s="14">
        <v>3</v>
      </c>
      <c r="J15" s="14">
        <v>49</v>
      </c>
      <c r="K15" s="12">
        <v>1</v>
      </c>
      <c r="L15" s="12">
        <v>9</v>
      </c>
      <c r="M15" s="15">
        <f t="shared" ref="M15:N25" si="0">(C15+E15+G15+I15+K15)</f>
        <v>25</v>
      </c>
      <c r="N15" s="15">
        <f t="shared" si="0"/>
        <v>155</v>
      </c>
      <c r="O15" s="1"/>
      <c r="P15" s="1"/>
    </row>
    <row r="16" spans="1:16" ht="15.75" x14ac:dyDescent="0.25">
      <c r="A16" s="1"/>
      <c r="B16" s="34" t="s">
        <v>10</v>
      </c>
      <c r="C16" s="12">
        <v>12</v>
      </c>
      <c r="D16" s="12">
        <v>66</v>
      </c>
      <c r="E16" s="14"/>
      <c r="F16" s="14"/>
      <c r="G16" s="12">
        <v>1</v>
      </c>
      <c r="H16" s="12">
        <v>30</v>
      </c>
      <c r="I16" s="14">
        <v>2</v>
      </c>
      <c r="J16" s="14">
        <v>31</v>
      </c>
      <c r="K16" s="12"/>
      <c r="L16" s="12"/>
      <c r="M16" s="15">
        <f t="shared" si="0"/>
        <v>15</v>
      </c>
      <c r="N16" s="15">
        <f t="shared" si="0"/>
        <v>127</v>
      </c>
      <c r="O16" s="1"/>
      <c r="P16" s="1"/>
    </row>
    <row r="17" spans="1:16" ht="15.75" x14ac:dyDescent="0.25">
      <c r="A17" s="1"/>
      <c r="B17" s="34" t="s">
        <v>11</v>
      </c>
      <c r="C17" s="12">
        <v>20</v>
      </c>
      <c r="D17" s="12">
        <v>61</v>
      </c>
      <c r="E17" s="14">
        <v>1</v>
      </c>
      <c r="F17" s="14">
        <v>122</v>
      </c>
      <c r="G17" s="12">
        <v>1</v>
      </c>
      <c r="H17" s="12">
        <v>30</v>
      </c>
      <c r="I17" s="14"/>
      <c r="J17" s="14"/>
      <c r="K17" s="12"/>
      <c r="L17" s="12"/>
      <c r="M17" s="15">
        <f t="shared" si="0"/>
        <v>22</v>
      </c>
      <c r="N17" s="15">
        <f t="shared" si="0"/>
        <v>213</v>
      </c>
      <c r="O17" s="1"/>
      <c r="P17" s="1"/>
    </row>
    <row r="18" spans="1:16" ht="15.75" x14ac:dyDescent="0.25">
      <c r="A18" s="1"/>
      <c r="B18" s="34" t="s">
        <v>12</v>
      </c>
      <c r="C18" s="12">
        <v>15</v>
      </c>
      <c r="D18" s="12">
        <v>90</v>
      </c>
      <c r="E18" s="14"/>
      <c r="F18" s="14"/>
      <c r="G18" s="12"/>
      <c r="H18" s="12"/>
      <c r="I18" s="14"/>
      <c r="J18" s="14"/>
      <c r="K18" s="12"/>
      <c r="L18" s="12"/>
      <c r="M18" s="15">
        <f t="shared" si="0"/>
        <v>15</v>
      </c>
      <c r="N18" s="15">
        <f t="shared" si="0"/>
        <v>90</v>
      </c>
      <c r="O18" s="1"/>
      <c r="P18" s="1"/>
    </row>
    <row r="19" spans="1:16" ht="15.75" x14ac:dyDescent="0.25">
      <c r="A19" s="1"/>
      <c r="B19" s="34" t="s">
        <v>13</v>
      </c>
      <c r="C19" s="12">
        <v>15</v>
      </c>
      <c r="D19" s="12">
        <v>147</v>
      </c>
      <c r="E19" s="14"/>
      <c r="F19" s="14"/>
      <c r="G19" s="12"/>
      <c r="H19" s="12"/>
      <c r="I19" s="14"/>
      <c r="J19" s="14"/>
      <c r="K19" s="12"/>
      <c r="L19" s="12"/>
      <c r="M19" s="15">
        <f t="shared" si="0"/>
        <v>15</v>
      </c>
      <c r="N19" s="15">
        <f t="shared" si="0"/>
        <v>147</v>
      </c>
      <c r="O19" s="1"/>
      <c r="P19" s="1"/>
    </row>
    <row r="20" spans="1:16" ht="15.75" x14ac:dyDescent="0.25">
      <c r="A20" s="1"/>
      <c r="B20" s="34" t="s">
        <v>14</v>
      </c>
      <c r="C20" s="12">
        <v>13</v>
      </c>
      <c r="D20" s="12">
        <v>223</v>
      </c>
      <c r="E20" s="14"/>
      <c r="F20" s="14"/>
      <c r="G20" s="12"/>
      <c r="H20" s="12"/>
      <c r="I20" s="14"/>
      <c r="J20" s="14"/>
      <c r="K20" s="12"/>
      <c r="L20" s="12"/>
      <c r="M20" s="15">
        <f t="shared" si="0"/>
        <v>13</v>
      </c>
      <c r="N20" s="15">
        <f t="shared" si="0"/>
        <v>223</v>
      </c>
      <c r="O20" s="1"/>
      <c r="P20" s="1"/>
    </row>
    <row r="21" spans="1:16" ht="15.75" x14ac:dyDescent="0.25">
      <c r="A21" s="1"/>
      <c r="B21" s="34" t="s">
        <v>15</v>
      </c>
      <c r="C21" s="12">
        <v>16</v>
      </c>
      <c r="D21" s="12">
        <v>108</v>
      </c>
      <c r="E21" s="14"/>
      <c r="F21" s="14"/>
      <c r="G21" s="12"/>
      <c r="H21" s="12"/>
      <c r="I21" s="14">
        <v>2</v>
      </c>
      <c r="J21" s="14">
        <v>6</v>
      </c>
      <c r="K21" s="12"/>
      <c r="L21" s="12"/>
      <c r="M21" s="15">
        <f t="shared" si="0"/>
        <v>18</v>
      </c>
      <c r="N21" s="15">
        <f t="shared" si="0"/>
        <v>114</v>
      </c>
      <c r="O21" s="1"/>
      <c r="P21" s="1"/>
    </row>
    <row r="22" spans="1:16" ht="15.75" x14ac:dyDescent="0.25">
      <c r="A22" s="1"/>
      <c r="B22" s="34" t="s">
        <v>16</v>
      </c>
      <c r="C22" s="12">
        <v>16</v>
      </c>
      <c r="D22" s="12">
        <v>91</v>
      </c>
      <c r="E22" s="14"/>
      <c r="F22" s="14"/>
      <c r="G22" s="12"/>
      <c r="H22" s="12"/>
      <c r="I22" s="14">
        <v>3</v>
      </c>
      <c r="J22" s="14">
        <v>13</v>
      </c>
      <c r="K22" s="12"/>
      <c r="L22" s="12"/>
      <c r="M22" s="15">
        <f t="shared" si="0"/>
        <v>19</v>
      </c>
      <c r="N22" s="15">
        <f t="shared" si="0"/>
        <v>104</v>
      </c>
      <c r="O22" s="1"/>
      <c r="P22" s="1"/>
    </row>
    <row r="23" spans="1:16" ht="15.75" x14ac:dyDescent="0.25">
      <c r="A23" s="1"/>
      <c r="B23" s="34" t="s">
        <v>17</v>
      </c>
      <c r="C23" s="12">
        <v>18</v>
      </c>
      <c r="D23" s="12">
        <v>93</v>
      </c>
      <c r="E23" s="14"/>
      <c r="F23" s="14"/>
      <c r="G23" s="12"/>
      <c r="H23" s="12"/>
      <c r="I23" s="14"/>
      <c r="J23" s="14"/>
      <c r="K23" s="12"/>
      <c r="L23" s="12"/>
      <c r="M23" s="15">
        <f t="shared" si="0"/>
        <v>18</v>
      </c>
      <c r="N23" s="15">
        <f t="shared" si="0"/>
        <v>93</v>
      </c>
      <c r="O23" s="1"/>
      <c r="P23" s="1"/>
    </row>
    <row r="24" spans="1:16" ht="15.75" x14ac:dyDescent="0.25">
      <c r="A24" s="1"/>
      <c r="B24" s="34" t="s">
        <v>18</v>
      </c>
      <c r="C24" s="12">
        <v>16</v>
      </c>
      <c r="D24" s="12">
        <v>116</v>
      </c>
      <c r="E24" s="14"/>
      <c r="F24" s="14"/>
      <c r="G24" s="12"/>
      <c r="H24" s="12"/>
      <c r="I24" s="14"/>
      <c r="J24" s="14"/>
      <c r="K24" s="12"/>
      <c r="L24" s="12"/>
      <c r="M24" s="15">
        <f t="shared" si="0"/>
        <v>16</v>
      </c>
      <c r="N24" s="15">
        <f t="shared" si="0"/>
        <v>116</v>
      </c>
      <c r="O24" s="1"/>
      <c r="P24" s="1"/>
    </row>
    <row r="25" spans="1:16" ht="16.5" thickBot="1" x14ac:dyDescent="0.3">
      <c r="A25" s="1"/>
      <c r="B25" s="34" t="s">
        <v>19</v>
      </c>
      <c r="C25" s="12">
        <v>12</v>
      </c>
      <c r="D25" s="12">
        <v>38</v>
      </c>
      <c r="E25" s="14"/>
      <c r="F25" s="14"/>
      <c r="G25" s="12"/>
      <c r="H25" s="12"/>
      <c r="I25" s="14"/>
      <c r="J25" s="14"/>
      <c r="K25" s="12"/>
      <c r="L25" s="12"/>
      <c r="M25" s="15">
        <f t="shared" si="0"/>
        <v>12</v>
      </c>
      <c r="N25" s="15">
        <f t="shared" si="0"/>
        <v>38</v>
      </c>
      <c r="O25" s="1"/>
      <c r="P25" s="1"/>
    </row>
    <row r="26" spans="1:16" ht="15.75" thickBot="1" x14ac:dyDescent="0.3">
      <c r="A26" s="1"/>
      <c r="B26" s="26" t="s">
        <v>20</v>
      </c>
      <c r="C26" s="27">
        <f t="shared" ref="C26:N26" si="1">SUM(C14:C25)</f>
        <v>186</v>
      </c>
      <c r="D26" s="27">
        <f t="shared" si="1"/>
        <v>1166</v>
      </c>
      <c r="E26" s="27">
        <f t="shared" si="1"/>
        <v>1</v>
      </c>
      <c r="F26" s="27">
        <f t="shared" si="1"/>
        <v>122</v>
      </c>
      <c r="G26" s="27">
        <f t="shared" si="1"/>
        <v>5</v>
      </c>
      <c r="H26" s="27">
        <f t="shared" si="1"/>
        <v>142</v>
      </c>
      <c r="I26" s="27">
        <f t="shared" si="1"/>
        <v>13</v>
      </c>
      <c r="J26" s="27">
        <f t="shared" si="1"/>
        <v>129</v>
      </c>
      <c r="K26" s="27">
        <f t="shared" si="1"/>
        <v>1</v>
      </c>
      <c r="L26" s="27">
        <f t="shared" si="1"/>
        <v>9</v>
      </c>
      <c r="M26" s="27">
        <f t="shared" si="1"/>
        <v>206</v>
      </c>
      <c r="N26" s="27">
        <f t="shared" si="1"/>
        <v>1568</v>
      </c>
      <c r="O26" s="1"/>
      <c r="P26" s="1"/>
    </row>
    <row r="27" spans="1:16" x14ac:dyDescent="0.25">
      <c r="A27" s="1"/>
      <c r="B27" s="1" t="s">
        <v>32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1"/>
      <c r="B29" s="1" t="s">
        <v>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0" x14ac:dyDescent="0.25">
      <c r="A32" s="1"/>
      <c r="B32" s="28" t="s">
        <v>25</v>
      </c>
      <c r="C32" s="29" t="s">
        <v>26</v>
      </c>
      <c r="D32" s="30" t="s">
        <v>27</v>
      </c>
      <c r="E32" s="31" t="s">
        <v>28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1"/>
      <c r="B33" s="9" t="s">
        <v>8</v>
      </c>
      <c r="C33" s="10">
        <f>(M14)</f>
        <v>18</v>
      </c>
      <c r="D33" s="10">
        <f>(N14)</f>
        <v>148</v>
      </c>
      <c r="E33" s="11">
        <f t="shared" ref="E33:E45" si="2">+D33/C33</f>
        <v>8.2222222222222214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1"/>
      <c r="B34" s="9" t="s">
        <v>9</v>
      </c>
      <c r="C34" s="10">
        <f t="shared" ref="C34:D44" si="3">(M15)</f>
        <v>25</v>
      </c>
      <c r="D34" s="10">
        <f t="shared" si="3"/>
        <v>155</v>
      </c>
      <c r="E34" s="11">
        <f t="shared" si="2"/>
        <v>6.2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1"/>
      <c r="B35" s="9" t="s">
        <v>10</v>
      </c>
      <c r="C35" s="10">
        <f t="shared" si="3"/>
        <v>15</v>
      </c>
      <c r="D35" s="10">
        <f t="shared" si="3"/>
        <v>127</v>
      </c>
      <c r="E35" s="11">
        <f t="shared" si="2"/>
        <v>8.4666666666666668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1"/>
      <c r="B36" s="9" t="s">
        <v>11</v>
      </c>
      <c r="C36" s="10">
        <f t="shared" si="3"/>
        <v>22</v>
      </c>
      <c r="D36" s="10">
        <f t="shared" si="3"/>
        <v>213</v>
      </c>
      <c r="E36" s="11">
        <f t="shared" si="2"/>
        <v>9.6818181818181817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1"/>
      <c r="B37" s="9" t="s">
        <v>12</v>
      </c>
      <c r="C37" s="10">
        <f t="shared" si="3"/>
        <v>15</v>
      </c>
      <c r="D37" s="10">
        <f t="shared" si="3"/>
        <v>90</v>
      </c>
      <c r="E37" s="11">
        <f t="shared" si="2"/>
        <v>6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1"/>
      <c r="B38" s="9" t="s">
        <v>13</v>
      </c>
      <c r="C38" s="10">
        <f t="shared" si="3"/>
        <v>15</v>
      </c>
      <c r="D38" s="10">
        <f t="shared" si="3"/>
        <v>147</v>
      </c>
      <c r="E38" s="11">
        <f t="shared" si="2"/>
        <v>9.8000000000000007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1"/>
      <c r="B39" s="9" t="s">
        <v>14</v>
      </c>
      <c r="C39" s="10">
        <f t="shared" si="3"/>
        <v>13</v>
      </c>
      <c r="D39" s="10">
        <f t="shared" si="3"/>
        <v>223</v>
      </c>
      <c r="E39" s="11">
        <f t="shared" si="2"/>
        <v>17.153846153846153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1"/>
      <c r="B40" s="9" t="s">
        <v>15</v>
      </c>
      <c r="C40" s="10">
        <f t="shared" si="3"/>
        <v>18</v>
      </c>
      <c r="D40" s="10">
        <f t="shared" si="3"/>
        <v>114</v>
      </c>
      <c r="E40" s="11">
        <f t="shared" si="2"/>
        <v>6.333333333333333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1"/>
      <c r="B41" s="9" t="s">
        <v>16</v>
      </c>
      <c r="C41" s="10">
        <f t="shared" si="3"/>
        <v>19</v>
      </c>
      <c r="D41" s="10">
        <f t="shared" si="3"/>
        <v>104</v>
      </c>
      <c r="E41" s="11">
        <f t="shared" si="2"/>
        <v>5.4736842105263159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1"/>
      <c r="B42" s="9" t="s">
        <v>17</v>
      </c>
      <c r="C42" s="10">
        <f t="shared" si="3"/>
        <v>18</v>
      </c>
      <c r="D42" s="10">
        <f t="shared" si="3"/>
        <v>93</v>
      </c>
      <c r="E42" s="11">
        <f t="shared" si="2"/>
        <v>5.166666666666667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1"/>
      <c r="B43" s="9" t="s">
        <v>18</v>
      </c>
      <c r="C43" s="10">
        <f t="shared" si="3"/>
        <v>16</v>
      </c>
      <c r="D43" s="10">
        <f t="shared" si="3"/>
        <v>116</v>
      </c>
      <c r="E43" s="11">
        <f t="shared" si="2"/>
        <v>7.25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1"/>
      <c r="B44" s="9" t="s">
        <v>19</v>
      </c>
      <c r="C44" s="10">
        <f t="shared" si="3"/>
        <v>12</v>
      </c>
      <c r="D44" s="10">
        <f t="shared" si="3"/>
        <v>38</v>
      </c>
      <c r="E44" s="11">
        <f t="shared" si="2"/>
        <v>3.1666666666666665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.75" thickBot="1" x14ac:dyDescent="0.3">
      <c r="A45" s="1"/>
      <c r="B45" s="32" t="s">
        <v>29</v>
      </c>
      <c r="C45" s="32">
        <f>SUM(C33:C44)</f>
        <v>206</v>
      </c>
      <c r="D45" s="32">
        <f>SUM(D33:D44)</f>
        <v>1568</v>
      </c>
      <c r="E45" s="33">
        <f t="shared" si="2"/>
        <v>7.6116504854368934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</sheetData>
  <mergeCells count="8">
    <mergeCell ref="B9:N9"/>
    <mergeCell ref="B10:N10"/>
    <mergeCell ref="C12:D12"/>
    <mergeCell ref="E12:F12"/>
    <mergeCell ref="G12:H12"/>
    <mergeCell ref="I12:J12"/>
    <mergeCell ref="K12:L12"/>
    <mergeCell ref="M12:N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P261"/>
  <sheetViews>
    <sheetView showGridLines="0" workbookViewId="0">
      <pane xSplit="2" ySplit="11" topLeftCell="C12" activePane="bottomRight" state="frozen"/>
      <selection pane="topRight" activeCell="C1" sqref="C1"/>
      <selection pane="bottomLeft" activeCell="A13" sqref="A13"/>
      <selection pane="bottomRight" activeCell="C37" sqref="C37"/>
    </sheetView>
  </sheetViews>
  <sheetFormatPr baseColWidth="10" defaultRowHeight="15" x14ac:dyDescent="0.25"/>
  <cols>
    <col min="2" max="2" width="13.85546875" customWidth="1"/>
    <col min="3" max="3" width="18" customWidth="1"/>
    <col min="4" max="4" width="14.28515625" customWidth="1"/>
    <col min="5" max="5" width="20.5703125" customWidth="1"/>
    <col min="6" max="6" width="11" customWidth="1"/>
    <col min="7" max="7" width="17.140625" customWidth="1"/>
    <col min="8" max="8" width="13" customWidth="1"/>
    <col min="9" max="9" width="14.42578125" customWidth="1"/>
    <col min="10" max="10" width="17.85546875" customWidth="1"/>
    <col min="13" max="13" width="19.5703125" customWidth="1"/>
  </cols>
  <sheetData>
    <row r="9" spans="1:16" ht="18" x14ac:dyDescent="0.25">
      <c r="A9" s="1"/>
      <c r="B9" s="57" t="s">
        <v>21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1"/>
      <c r="P9" s="1"/>
    </row>
    <row r="10" spans="1:16" ht="18" x14ac:dyDescent="0.25">
      <c r="A10" s="1"/>
      <c r="B10" s="57" t="s">
        <v>30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1"/>
      <c r="P10" s="1"/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"/>
      <c r="B12" s="25"/>
      <c r="C12" s="58" t="s">
        <v>0</v>
      </c>
      <c r="D12" s="58"/>
      <c r="E12" s="58" t="s">
        <v>1</v>
      </c>
      <c r="F12" s="58"/>
      <c r="G12" s="58" t="s">
        <v>23</v>
      </c>
      <c r="H12" s="58"/>
      <c r="I12" s="58" t="s">
        <v>2</v>
      </c>
      <c r="J12" s="58"/>
      <c r="K12" s="58" t="s">
        <v>3</v>
      </c>
      <c r="L12" s="58"/>
      <c r="M12" s="58" t="s">
        <v>4</v>
      </c>
      <c r="N12" s="58"/>
      <c r="O12" s="1"/>
      <c r="P12" s="1"/>
    </row>
    <row r="13" spans="1:16" x14ac:dyDescent="0.25">
      <c r="A13" s="1"/>
      <c r="B13" s="25"/>
      <c r="C13" s="25" t="s">
        <v>5</v>
      </c>
      <c r="D13" s="25" t="s">
        <v>6</v>
      </c>
      <c r="E13" s="25" t="s">
        <v>5</v>
      </c>
      <c r="F13" s="25" t="s">
        <v>6</v>
      </c>
      <c r="G13" s="25" t="s">
        <v>5</v>
      </c>
      <c r="H13" s="25" t="s">
        <v>6</v>
      </c>
      <c r="I13" s="25" t="s">
        <v>5</v>
      </c>
      <c r="J13" s="25" t="s">
        <v>6</v>
      </c>
      <c r="K13" s="25" t="s">
        <v>5</v>
      </c>
      <c r="L13" s="25" t="s">
        <v>6</v>
      </c>
      <c r="M13" s="25" t="s">
        <v>7</v>
      </c>
      <c r="N13" s="25" t="s">
        <v>6</v>
      </c>
      <c r="O13" s="1"/>
      <c r="P13" s="1"/>
    </row>
    <row r="14" spans="1:16" ht="15.75" x14ac:dyDescent="0.25">
      <c r="A14" s="1"/>
      <c r="B14" s="34" t="s">
        <v>8</v>
      </c>
      <c r="C14" s="12">
        <v>12</v>
      </c>
      <c r="D14" s="12">
        <v>82</v>
      </c>
      <c r="E14" s="14"/>
      <c r="F14" s="14"/>
      <c r="G14" s="12"/>
      <c r="H14" s="12"/>
      <c r="I14" s="14"/>
      <c r="J14" s="14"/>
      <c r="K14" s="12"/>
      <c r="L14" s="12"/>
      <c r="M14" s="15">
        <f>(C14+E14+G14+I14+K14)</f>
        <v>12</v>
      </c>
      <c r="N14" s="15">
        <f>(D14+F14+H14+J14+L14)</f>
        <v>82</v>
      </c>
      <c r="O14" s="1"/>
      <c r="P14" s="1"/>
    </row>
    <row r="15" spans="1:16" ht="15.75" x14ac:dyDescent="0.25">
      <c r="A15" s="1"/>
      <c r="B15" s="34" t="s">
        <v>9</v>
      </c>
      <c r="C15" s="12">
        <v>20</v>
      </c>
      <c r="D15" s="12">
        <v>96</v>
      </c>
      <c r="E15" s="14"/>
      <c r="F15" s="14"/>
      <c r="G15" s="12"/>
      <c r="H15" s="12"/>
      <c r="I15" s="14"/>
      <c r="J15" s="14"/>
      <c r="K15" s="12"/>
      <c r="L15" s="12"/>
      <c r="M15" s="15">
        <f t="shared" ref="M15:N25" si="0">(C15+E15+G15+I15+K15)</f>
        <v>20</v>
      </c>
      <c r="N15" s="15">
        <f t="shared" si="0"/>
        <v>96</v>
      </c>
      <c r="O15" s="1"/>
      <c r="P15" s="1"/>
    </row>
    <row r="16" spans="1:16" ht="15.75" x14ac:dyDescent="0.25">
      <c r="A16" s="1"/>
      <c r="B16" s="34" t="s">
        <v>10</v>
      </c>
      <c r="C16" s="12">
        <v>8</v>
      </c>
      <c r="D16" s="12">
        <v>23</v>
      </c>
      <c r="E16" s="14"/>
      <c r="F16" s="14"/>
      <c r="G16" s="12"/>
      <c r="H16" s="12"/>
      <c r="I16" s="14"/>
      <c r="J16" s="14"/>
      <c r="K16" s="12"/>
      <c r="L16" s="12"/>
      <c r="M16" s="15">
        <f t="shared" si="0"/>
        <v>8</v>
      </c>
      <c r="N16" s="15">
        <f t="shared" si="0"/>
        <v>23</v>
      </c>
      <c r="O16" s="1"/>
      <c r="P16" s="1"/>
    </row>
    <row r="17" spans="1:16" ht="15.75" x14ac:dyDescent="0.25">
      <c r="A17" s="1"/>
      <c r="B17" s="34" t="s">
        <v>11</v>
      </c>
      <c r="C17" s="12"/>
      <c r="D17" s="12"/>
      <c r="E17" s="14"/>
      <c r="F17" s="14"/>
      <c r="G17" s="12"/>
      <c r="H17" s="12"/>
      <c r="I17" s="14"/>
      <c r="J17" s="14"/>
      <c r="K17" s="12"/>
      <c r="L17" s="12"/>
      <c r="M17" s="15">
        <f t="shared" si="0"/>
        <v>0</v>
      </c>
      <c r="N17" s="15">
        <f t="shared" si="0"/>
        <v>0</v>
      </c>
      <c r="O17" s="1"/>
      <c r="P17" s="1"/>
    </row>
    <row r="18" spans="1:16" ht="15.75" x14ac:dyDescent="0.25">
      <c r="A18" s="1"/>
      <c r="B18" s="34" t="s">
        <v>12</v>
      </c>
      <c r="C18" s="12"/>
      <c r="D18" s="12"/>
      <c r="E18" s="14"/>
      <c r="F18" s="14"/>
      <c r="G18" s="12"/>
      <c r="H18" s="12"/>
      <c r="I18" s="14"/>
      <c r="J18" s="14"/>
      <c r="K18" s="12"/>
      <c r="L18" s="12"/>
      <c r="M18" s="15">
        <f t="shared" si="0"/>
        <v>0</v>
      </c>
      <c r="N18" s="15">
        <f t="shared" si="0"/>
        <v>0</v>
      </c>
      <c r="O18" s="1"/>
      <c r="P18" s="1"/>
    </row>
    <row r="19" spans="1:16" ht="15.75" x14ac:dyDescent="0.25">
      <c r="A19" s="1"/>
      <c r="B19" s="34" t="s">
        <v>13</v>
      </c>
      <c r="C19" s="12"/>
      <c r="D19" s="12"/>
      <c r="E19" s="14"/>
      <c r="F19" s="14"/>
      <c r="G19" s="12"/>
      <c r="H19" s="12"/>
      <c r="I19" s="14"/>
      <c r="J19" s="14"/>
      <c r="K19" s="12"/>
      <c r="L19" s="12"/>
      <c r="M19" s="15">
        <f t="shared" si="0"/>
        <v>0</v>
      </c>
      <c r="N19" s="15">
        <f t="shared" si="0"/>
        <v>0</v>
      </c>
      <c r="O19" s="1"/>
      <c r="P19" s="1"/>
    </row>
    <row r="20" spans="1:16" ht="15.75" x14ac:dyDescent="0.25">
      <c r="A20" s="1"/>
      <c r="B20" s="34" t="s">
        <v>14</v>
      </c>
      <c r="C20" s="12"/>
      <c r="D20" s="12"/>
      <c r="E20" s="14"/>
      <c r="F20" s="14"/>
      <c r="G20" s="12"/>
      <c r="H20" s="12"/>
      <c r="I20" s="14"/>
      <c r="J20" s="14"/>
      <c r="K20" s="12"/>
      <c r="L20" s="12"/>
      <c r="M20" s="15">
        <f t="shared" si="0"/>
        <v>0</v>
      </c>
      <c r="N20" s="15">
        <f t="shared" si="0"/>
        <v>0</v>
      </c>
      <c r="O20" s="1"/>
      <c r="P20" s="1"/>
    </row>
    <row r="21" spans="1:16" ht="15.75" x14ac:dyDescent="0.25">
      <c r="A21" s="1"/>
      <c r="B21" s="34" t="s">
        <v>15</v>
      </c>
      <c r="C21" s="12"/>
      <c r="D21" s="12"/>
      <c r="E21" s="14"/>
      <c r="F21" s="14"/>
      <c r="G21" s="12"/>
      <c r="H21" s="12"/>
      <c r="I21" s="14"/>
      <c r="J21" s="14"/>
      <c r="K21" s="12"/>
      <c r="L21" s="12"/>
      <c r="M21" s="15">
        <f t="shared" si="0"/>
        <v>0</v>
      </c>
      <c r="N21" s="15">
        <f t="shared" si="0"/>
        <v>0</v>
      </c>
      <c r="O21" s="1"/>
      <c r="P21" s="1"/>
    </row>
    <row r="22" spans="1:16" ht="15.75" x14ac:dyDescent="0.25">
      <c r="A22" s="1"/>
      <c r="B22" s="34" t="s">
        <v>16</v>
      </c>
      <c r="C22" s="12"/>
      <c r="D22" s="12"/>
      <c r="E22" s="14"/>
      <c r="F22" s="14"/>
      <c r="G22" s="12"/>
      <c r="H22" s="12"/>
      <c r="I22" s="14"/>
      <c r="J22" s="14"/>
      <c r="K22" s="12"/>
      <c r="L22" s="12"/>
      <c r="M22" s="15">
        <f t="shared" si="0"/>
        <v>0</v>
      </c>
      <c r="N22" s="15">
        <f t="shared" si="0"/>
        <v>0</v>
      </c>
      <c r="O22" s="1"/>
      <c r="P22" s="1"/>
    </row>
    <row r="23" spans="1:16" ht="15.75" x14ac:dyDescent="0.25">
      <c r="A23" s="1"/>
      <c r="B23" s="34" t="s">
        <v>17</v>
      </c>
      <c r="C23" s="12"/>
      <c r="D23" s="12"/>
      <c r="E23" s="14"/>
      <c r="F23" s="14"/>
      <c r="G23" s="12"/>
      <c r="H23" s="12"/>
      <c r="I23" s="14"/>
      <c r="J23" s="14"/>
      <c r="K23" s="12"/>
      <c r="L23" s="12"/>
      <c r="M23" s="15">
        <f t="shared" si="0"/>
        <v>0</v>
      </c>
      <c r="N23" s="15">
        <f t="shared" si="0"/>
        <v>0</v>
      </c>
      <c r="O23" s="1"/>
      <c r="P23" s="1"/>
    </row>
    <row r="24" spans="1:16" ht="15.75" x14ac:dyDescent="0.25">
      <c r="A24" s="1"/>
      <c r="B24" s="34" t="s">
        <v>18</v>
      </c>
      <c r="C24" s="12"/>
      <c r="D24" s="12"/>
      <c r="E24" s="14"/>
      <c r="F24" s="14"/>
      <c r="G24" s="12"/>
      <c r="H24" s="12"/>
      <c r="I24" s="14"/>
      <c r="J24" s="14"/>
      <c r="K24" s="12"/>
      <c r="L24" s="12"/>
      <c r="M24" s="15">
        <f t="shared" si="0"/>
        <v>0</v>
      </c>
      <c r="N24" s="15">
        <f t="shared" si="0"/>
        <v>0</v>
      </c>
      <c r="O24" s="1"/>
      <c r="P24" s="1"/>
    </row>
    <row r="25" spans="1:16" ht="16.5" thickBot="1" x14ac:dyDescent="0.3">
      <c r="A25" s="1"/>
      <c r="B25" s="34" t="s">
        <v>19</v>
      </c>
      <c r="C25" s="12"/>
      <c r="D25" s="12"/>
      <c r="E25" s="14"/>
      <c r="F25" s="14"/>
      <c r="G25" s="12"/>
      <c r="H25" s="12"/>
      <c r="I25" s="14"/>
      <c r="J25" s="14"/>
      <c r="K25" s="12"/>
      <c r="L25" s="12"/>
      <c r="M25" s="15">
        <f t="shared" si="0"/>
        <v>0</v>
      </c>
      <c r="N25" s="15">
        <f t="shared" si="0"/>
        <v>0</v>
      </c>
      <c r="O25" s="1"/>
      <c r="P25" s="1"/>
    </row>
    <row r="26" spans="1:16" ht="15.75" thickBot="1" x14ac:dyDescent="0.3">
      <c r="A26" s="1"/>
      <c r="B26" s="26" t="s">
        <v>20</v>
      </c>
      <c r="C26" s="27">
        <f t="shared" ref="C26:N26" si="1">SUM(C14:C25)</f>
        <v>40</v>
      </c>
      <c r="D26" s="27">
        <f t="shared" si="1"/>
        <v>201</v>
      </c>
      <c r="E26" s="27">
        <f t="shared" si="1"/>
        <v>0</v>
      </c>
      <c r="F26" s="27">
        <f t="shared" si="1"/>
        <v>0</v>
      </c>
      <c r="G26" s="27">
        <f t="shared" si="1"/>
        <v>0</v>
      </c>
      <c r="H26" s="27">
        <f t="shared" si="1"/>
        <v>0</v>
      </c>
      <c r="I26" s="27">
        <f t="shared" si="1"/>
        <v>0</v>
      </c>
      <c r="J26" s="27">
        <f t="shared" si="1"/>
        <v>0</v>
      </c>
      <c r="K26" s="27">
        <f t="shared" si="1"/>
        <v>0</v>
      </c>
      <c r="L26" s="27">
        <f t="shared" si="1"/>
        <v>0</v>
      </c>
      <c r="M26" s="27">
        <f t="shared" si="1"/>
        <v>40</v>
      </c>
      <c r="N26" s="27">
        <f t="shared" si="1"/>
        <v>201</v>
      </c>
      <c r="O26" s="1"/>
      <c r="P26" s="1"/>
    </row>
    <row r="27" spans="1:16" x14ac:dyDescent="0.25">
      <c r="A27" s="1"/>
      <c r="B27" s="1" t="s">
        <v>32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1"/>
      <c r="B28" s="1" t="s">
        <v>24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.75" thickBo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0" x14ac:dyDescent="0.25">
      <c r="A31" s="1"/>
      <c r="B31" s="28" t="s">
        <v>25</v>
      </c>
      <c r="C31" s="29" t="s">
        <v>26</v>
      </c>
      <c r="D31" s="30" t="s">
        <v>27</v>
      </c>
      <c r="E31" s="31" t="s">
        <v>28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1"/>
      <c r="B32" s="9" t="s">
        <v>8</v>
      </c>
      <c r="C32" s="10">
        <f>(M14)</f>
        <v>12</v>
      </c>
      <c r="D32" s="10">
        <f>(N14)</f>
        <v>82</v>
      </c>
      <c r="E32" s="11">
        <f t="shared" ref="E32:E44" si="2">+D32/C32</f>
        <v>6.833333333333333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1"/>
      <c r="B33" s="9" t="s">
        <v>9</v>
      </c>
      <c r="C33" s="10">
        <f t="shared" ref="C33:D43" si="3">(M15)</f>
        <v>20</v>
      </c>
      <c r="D33" s="10">
        <f t="shared" si="3"/>
        <v>96</v>
      </c>
      <c r="E33" s="11">
        <f t="shared" si="2"/>
        <v>4.8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1"/>
      <c r="B34" s="9" t="s">
        <v>10</v>
      </c>
      <c r="C34" s="10">
        <f t="shared" si="3"/>
        <v>8</v>
      </c>
      <c r="D34" s="10">
        <f t="shared" si="3"/>
        <v>23</v>
      </c>
      <c r="E34" s="11">
        <f t="shared" si="2"/>
        <v>2.875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1"/>
      <c r="B35" s="9" t="s">
        <v>11</v>
      </c>
      <c r="C35" s="10">
        <f t="shared" si="3"/>
        <v>0</v>
      </c>
      <c r="D35" s="10">
        <f t="shared" si="3"/>
        <v>0</v>
      </c>
      <c r="E35" s="11"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1"/>
      <c r="B36" s="9" t="s">
        <v>12</v>
      </c>
      <c r="C36" s="10">
        <f t="shared" si="3"/>
        <v>0</v>
      </c>
      <c r="D36" s="10">
        <f t="shared" si="3"/>
        <v>0</v>
      </c>
      <c r="E36" s="11"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1"/>
      <c r="B37" s="9" t="s">
        <v>13</v>
      </c>
      <c r="C37" s="10">
        <f t="shared" si="3"/>
        <v>0</v>
      </c>
      <c r="D37" s="10">
        <f t="shared" si="3"/>
        <v>0</v>
      </c>
      <c r="E37" s="11"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1"/>
      <c r="B38" s="9" t="s">
        <v>14</v>
      </c>
      <c r="C38" s="10">
        <f t="shared" si="3"/>
        <v>0</v>
      </c>
      <c r="D38" s="10">
        <f t="shared" si="3"/>
        <v>0</v>
      </c>
      <c r="E38" s="11"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1"/>
      <c r="B39" s="9" t="s">
        <v>15</v>
      </c>
      <c r="C39" s="10">
        <f t="shared" si="3"/>
        <v>0</v>
      </c>
      <c r="D39" s="10">
        <f t="shared" si="3"/>
        <v>0</v>
      </c>
      <c r="E39" s="11"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1"/>
      <c r="B40" s="9" t="s">
        <v>16</v>
      </c>
      <c r="C40" s="10">
        <f t="shared" si="3"/>
        <v>0</v>
      </c>
      <c r="D40" s="10">
        <f t="shared" si="3"/>
        <v>0</v>
      </c>
      <c r="E40" s="11"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1"/>
      <c r="B41" s="9" t="s">
        <v>17</v>
      </c>
      <c r="C41" s="10">
        <f t="shared" si="3"/>
        <v>0</v>
      </c>
      <c r="D41" s="10">
        <f t="shared" si="3"/>
        <v>0</v>
      </c>
      <c r="E41" s="11"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1"/>
      <c r="B42" s="9" t="s">
        <v>18</v>
      </c>
      <c r="C42" s="10">
        <f t="shared" si="3"/>
        <v>0</v>
      </c>
      <c r="D42" s="10">
        <f t="shared" si="3"/>
        <v>0</v>
      </c>
      <c r="E42" s="11"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1"/>
      <c r="B43" s="9" t="s">
        <v>19</v>
      </c>
      <c r="C43" s="10">
        <f t="shared" si="3"/>
        <v>0</v>
      </c>
      <c r="D43" s="10">
        <f t="shared" si="3"/>
        <v>0</v>
      </c>
      <c r="E43" s="11"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.75" thickBot="1" x14ac:dyDescent="0.3">
      <c r="A44" s="1"/>
      <c r="B44" s="32" t="s">
        <v>29</v>
      </c>
      <c r="C44" s="32">
        <f>SUM(C32:C43)</f>
        <v>40</v>
      </c>
      <c r="D44" s="32">
        <f>SUM(D32:D43)</f>
        <v>201</v>
      </c>
      <c r="E44" s="33">
        <f t="shared" si="2"/>
        <v>5.0250000000000004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</sheetData>
  <mergeCells count="8">
    <mergeCell ref="B9:N9"/>
    <mergeCell ref="B10:N10"/>
    <mergeCell ref="C12:D12"/>
    <mergeCell ref="E12:F12"/>
    <mergeCell ref="G12:H12"/>
    <mergeCell ref="I12:J12"/>
    <mergeCell ref="K12:L12"/>
    <mergeCell ref="M12:N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B178"/>
  <sheetViews>
    <sheetView showGridLines="0" zoomScale="80" zoomScaleNormal="80" workbookViewId="0">
      <pane xSplit="1" ySplit="11" topLeftCell="B12" activePane="bottomRight" state="frozen"/>
      <selection pane="topRight" activeCell="B1" sqref="B1"/>
      <selection pane="bottomLeft" activeCell="A13" sqref="A13"/>
      <selection pane="bottomRight" activeCell="B44" sqref="B44:D44"/>
    </sheetView>
  </sheetViews>
  <sheetFormatPr baseColWidth="10" defaultRowHeight="15" x14ac:dyDescent="0.25"/>
  <cols>
    <col min="1" max="1" width="4.42578125" customWidth="1"/>
    <col min="2" max="2" width="36" customWidth="1"/>
    <col min="3" max="3" width="11.28515625" customWidth="1"/>
    <col min="4" max="4" width="17.28515625" customWidth="1"/>
    <col min="6" max="6" width="17.5703125" customWidth="1"/>
    <col min="8" max="8" width="16.85546875" customWidth="1"/>
    <col min="10" max="10" width="17.85546875" customWidth="1"/>
    <col min="12" max="12" width="17.5703125" customWidth="1"/>
    <col min="14" max="14" width="16.42578125" customWidth="1"/>
    <col min="16" max="16" width="16" customWidth="1"/>
    <col min="18" max="18" width="17" customWidth="1"/>
    <col min="20" max="20" width="16.85546875" customWidth="1"/>
    <col min="22" max="22" width="17" customWidth="1"/>
    <col min="24" max="24" width="16" customWidth="1"/>
    <col min="26" max="26" width="16.140625" customWidth="1"/>
    <col min="27" max="27" width="12.5703125" customWidth="1"/>
    <col min="28" max="28" width="16.28515625" customWidth="1"/>
  </cols>
  <sheetData>
    <row r="9" spans="2:28" ht="18" x14ac:dyDescent="0.25">
      <c r="B9" s="57" t="s">
        <v>21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</row>
    <row r="10" spans="2:28" ht="18" x14ac:dyDescent="0.25">
      <c r="B10" s="57">
        <v>2018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</row>
    <row r="11" spans="2:28" ht="18.75" thickBot="1" x14ac:dyDescent="0.3"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2:28" ht="15.75" thickBot="1" x14ac:dyDescent="0.3">
      <c r="B12" s="37"/>
      <c r="C12" s="62" t="s">
        <v>35</v>
      </c>
      <c r="D12" s="63"/>
      <c r="E12" s="62" t="s">
        <v>36</v>
      </c>
      <c r="F12" s="63"/>
      <c r="G12" s="62" t="s">
        <v>37</v>
      </c>
      <c r="H12" s="63"/>
      <c r="I12" s="62" t="s">
        <v>38</v>
      </c>
      <c r="J12" s="63"/>
      <c r="K12" s="62" t="s">
        <v>39</v>
      </c>
      <c r="L12" s="63"/>
      <c r="M12" s="62" t="s">
        <v>40</v>
      </c>
      <c r="N12" s="63"/>
      <c r="O12" s="62" t="s">
        <v>14</v>
      </c>
      <c r="P12" s="63"/>
      <c r="Q12" s="62" t="s">
        <v>15</v>
      </c>
      <c r="R12" s="64"/>
      <c r="S12" s="62" t="s">
        <v>16</v>
      </c>
      <c r="T12" s="63"/>
      <c r="U12" s="62" t="s">
        <v>17</v>
      </c>
      <c r="V12" s="63"/>
      <c r="W12" s="62" t="s">
        <v>18</v>
      </c>
      <c r="X12" s="63"/>
      <c r="Y12" s="62" t="s">
        <v>19</v>
      </c>
      <c r="Z12" s="63"/>
      <c r="AA12" s="62" t="s">
        <v>41</v>
      </c>
      <c r="AB12" s="63"/>
    </row>
    <row r="13" spans="2:28" ht="30" x14ac:dyDescent="0.25">
      <c r="B13" s="38" t="s">
        <v>42</v>
      </c>
      <c r="C13" s="36" t="s">
        <v>5</v>
      </c>
      <c r="D13" s="39" t="s">
        <v>68</v>
      </c>
      <c r="E13" s="36" t="s">
        <v>5</v>
      </c>
      <c r="F13" s="39" t="s">
        <v>68</v>
      </c>
      <c r="G13" s="36" t="s">
        <v>5</v>
      </c>
      <c r="H13" s="39" t="s">
        <v>68</v>
      </c>
      <c r="I13" s="36" t="s">
        <v>5</v>
      </c>
      <c r="J13" s="39" t="s">
        <v>68</v>
      </c>
      <c r="K13" s="36" t="s">
        <v>5</v>
      </c>
      <c r="L13" s="39" t="s">
        <v>68</v>
      </c>
      <c r="M13" s="36" t="s">
        <v>5</v>
      </c>
      <c r="N13" s="39" t="s">
        <v>68</v>
      </c>
      <c r="O13" s="17" t="s">
        <v>5</v>
      </c>
      <c r="P13" s="39" t="s">
        <v>68</v>
      </c>
      <c r="Q13" s="17" t="s">
        <v>5</v>
      </c>
      <c r="R13" s="39" t="s">
        <v>68</v>
      </c>
      <c r="S13" s="17" t="s">
        <v>5</v>
      </c>
      <c r="T13" s="39" t="s">
        <v>68</v>
      </c>
      <c r="U13" s="17" t="s">
        <v>5</v>
      </c>
      <c r="V13" s="39" t="s">
        <v>68</v>
      </c>
      <c r="W13" s="17" t="s">
        <v>5</v>
      </c>
      <c r="X13" s="39" t="s">
        <v>68</v>
      </c>
      <c r="Y13" s="17" t="s">
        <v>5</v>
      </c>
      <c r="Z13" s="39" t="s">
        <v>68</v>
      </c>
      <c r="AA13" s="36" t="s">
        <v>5</v>
      </c>
      <c r="AB13" s="39" t="s">
        <v>68</v>
      </c>
    </row>
    <row r="14" spans="2:28" x14ac:dyDescent="0.25">
      <c r="B14" s="6" t="s">
        <v>43</v>
      </c>
      <c r="C14" s="40"/>
      <c r="D14" s="40"/>
      <c r="E14" s="15">
        <v>1</v>
      </c>
      <c r="F14" s="15">
        <v>3</v>
      </c>
      <c r="G14" s="40">
        <v>3</v>
      </c>
      <c r="H14" s="40">
        <v>6</v>
      </c>
      <c r="I14" s="15">
        <v>1</v>
      </c>
      <c r="J14" s="15">
        <v>4</v>
      </c>
      <c r="K14" s="40">
        <v>3</v>
      </c>
      <c r="L14" s="40">
        <v>23</v>
      </c>
      <c r="M14" s="15">
        <v>1</v>
      </c>
      <c r="N14" s="15">
        <v>5</v>
      </c>
      <c r="O14" s="40"/>
      <c r="P14" s="40"/>
      <c r="Q14" s="15"/>
      <c r="R14" s="15"/>
      <c r="S14" s="40"/>
      <c r="T14" s="40"/>
      <c r="U14" s="15">
        <v>1</v>
      </c>
      <c r="V14" s="15">
        <v>3</v>
      </c>
      <c r="W14" s="40">
        <v>2</v>
      </c>
      <c r="X14" s="40">
        <v>6</v>
      </c>
      <c r="Y14" s="15"/>
      <c r="Z14" s="15"/>
      <c r="AA14" s="40">
        <f>(C14+E14+G14+I14+K14+M14+O14+Q14+S14+U14+W14+Y14)</f>
        <v>12</v>
      </c>
      <c r="AB14" s="40">
        <f t="shared" ref="AB14:AB38" si="0">(H14+F14+D14+J14+L14+N14+P14+R14+T14+V14+X14+Z14)</f>
        <v>50</v>
      </c>
    </row>
    <row r="15" spans="2:28" x14ac:dyDescent="0.25">
      <c r="B15" s="5" t="s">
        <v>44</v>
      </c>
      <c r="C15" s="40">
        <v>2</v>
      </c>
      <c r="D15" s="40">
        <v>5</v>
      </c>
      <c r="E15" s="15"/>
      <c r="F15" s="15"/>
      <c r="G15" s="40"/>
      <c r="H15" s="40"/>
      <c r="I15" s="15">
        <v>1</v>
      </c>
      <c r="J15" s="15">
        <v>2</v>
      </c>
      <c r="K15" s="40"/>
      <c r="L15" s="40"/>
      <c r="M15" s="15">
        <v>1</v>
      </c>
      <c r="N15" s="15">
        <v>4</v>
      </c>
      <c r="O15" s="40"/>
      <c r="P15" s="40"/>
      <c r="Q15" s="15">
        <v>2</v>
      </c>
      <c r="R15" s="15">
        <v>4</v>
      </c>
      <c r="S15" s="40">
        <v>3</v>
      </c>
      <c r="T15" s="40">
        <v>7</v>
      </c>
      <c r="U15" s="15">
        <v>1</v>
      </c>
      <c r="V15" s="15">
        <v>30</v>
      </c>
      <c r="W15" s="40"/>
      <c r="X15" s="40"/>
      <c r="Y15" s="15"/>
      <c r="Z15" s="15"/>
      <c r="AA15" s="40">
        <f t="shared" ref="AA15:AA38" si="1">(C15+E15+G15+I15+K15+M15+O15+Q15+S15+U15+W15+Y15)</f>
        <v>10</v>
      </c>
      <c r="AB15" s="40">
        <f t="shared" si="0"/>
        <v>52</v>
      </c>
    </row>
    <row r="16" spans="2:28" x14ac:dyDescent="0.25">
      <c r="B16" s="5" t="s">
        <v>45</v>
      </c>
      <c r="C16" s="40">
        <v>1</v>
      </c>
      <c r="D16" s="40">
        <v>30</v>
      </c>
      <c r="E16" s="15">
        <v>4</v>
      </c>
      <c r="F16" s="15">
        <v>42</v>
      </c>
      <c r="G16" s="40">
        <v>1</v>
      </c>
      <c r="H16" s="40">
        <v>30</v>
      </c>
      <c r="I16" s="15">
        <v>1</v>
      </c>
      <c r="J16" s="15">
        <v>30</v>
      </c>
      <c r="K16" s="40"/>
      <c r="L16" s="40"/>
      <c r="M16" s="15">
        <v>2</v>
      </c>
      <c r="N16" s="15">
        <v>32</v>
      </c>
      <c r="O16" s="40"/>
      <c r="P16" s="40"/>
      <c r="Q16" s="15">
        <v>1</v>
      </c>
      <c r="R16" s="15">
        <v>2</v>
      </c>
      <c r="S16" s="40">
        <v>2</v>
      </c>
      <c r="T16" s="40">
        <v>8</v>
      </c>
      <c r="U16" s="15"/>
      <c r="V16" s="15"/>
      <c r="W16" s="40"/>
      <c r="X16" s="40"/>
      <c r="Y16" s="15"/>
      <c r="Z16" s="15"/>
      <c r="AA16" s="40">
        <f t="shared" si="1"/>
        <v>12</v>
      </c>
      <c r="AB16" s="40">
        <f t="shared" si="0"/>
        <v>174</v>
      </c>
    </row>
    <row r="17" spans="2:28" x14ac:dyDescent="0.25">
      <c r="B17" s="7" t="s">
        <v>46</v>
      </c>
      <c r="C17" s="40"/>
      <c r="D17" s="40"/>
      <c r="E17" s="15"/>
      <c r="F17" s="15"/>
      <c r="G17" s="40"/>
      <c r="H17" s="40"/>
      <c r="I17" s="15"/>
      <c r="J17" s="15"/>
      <c r="K17" s="40"/>
      <c r="L17" s="40"/>
      <c r="M17" s="15"/>
      <c r="N17" s="15"/>
      <c r="O17" s="40"/>
      <c r="P17" s="40"/>
      <c r="Q17" s="15"/>
      <c r="R17" s="15"/>
      <c r="S17" s="40"/>
      <c r="T17" s="40"/>
      <c r="U17" s="15"/>
      <c r="V17" s="15"/>
      <c r="W17" s="40"/>
      <c r="X17" s="40"/>
      <c r="Y17" s="15"/>
      <c r="Z17" s="15"/>
      <c r="AA17" s="40">
        <f t="shared" si="1"/>
        <v>0</v>
      </c>
      <c r="AB17" s="40">
        <f t="shared" si="0"/>
        <v>0</v>
      </c>
    </row>
    <row r="18" spans="2:28" x14ac:dyDescent="0.25">
      <c r="B18" s="7" t="s">
        <v>47</v>
      </c>
      <c r="C18" s="40"/>
      <c r="D18" s="40"/>
      <c r="E18" s="15">
        <v>2</v>
      </c>
      <c r="F18" s="15">
        <v>3</v>
      </c>
      <c r="G18" s="40"/>
      <c r="H18" s="40"/>
      <c r="I18" s="15"/>
      <c r="J18" s="15"/>
      <c r="K18" s="40">
        <v>1</v>
      </c>
      <c r="L18" s="40">
        <v>2</v>
      </c>
      <c r="M18" s="15"/>
      <c r="N18" s="15"/>
      <c r="O18" s="40"/>
      <c r="P18" s="40"/>
      <c r="Q18" s="15">
        <v>2</v>
      </c>
      <c r="R18" s="15">
        <v>33</v>
      </c>
      <c r="S18" s="40"/>
      <c r="T18" s="40"/>
      <c r="U18" s="15"/>
      <c r="V18" s="15"/>
      <c r="W18" s="40"/>
      <c r="X18" s="40"/>
      <c r="Y18" s="15"/>
      <c r="Z18" s="15"/>
      <c r="AA18" s="40">
        <f t="shared" si="1"/>
        <v>5</v>
      </c>
      <c r="AB18" s="40">
        <f t="shared" si="0"/>
        <v>38</v>
      </c>
    </row>
    <row r="19" spans="2:28" x14ac:dyDescent="0.25">
      <c r="B19" s="5" t="s">
        <v>48</v>
      </c>
      <c r="C19" s="40"/>
      <c r="D19" s="40"/>
      <c r="E19" s="15"/>
      <c r="F19" s="15"/>
      <c r="G19" s="40"/>
      <c r="H19" s="40"/>
      <c r="I19" s="15"/>
      <c r="J19" s="15"/>
      <c r="K19" s="40">
        <v>2</v>
      </c>
      <c r="L19" s="40">
        <v>3</v>
      </c>
      <c r="M19" s="15"/>
      <c r="N19" s="15"/>
      <c r="O19" s="40"/>
      <c r="P19" s="40"/>
      <c r="Q19" s="15">
        <v>1</v>
      </c>
      <c r="R19" s="15">
        <v>3</v>
      </c>
      <c r="S19" s="40"/>
      <c r="T19" s="40"/>
      <c r="U19" s="15"/>
      <c r="V19" s="15"/>
      <c r="W19" s="40"/>
      <c r="X19" s="40"/>
      <c r="Y19" s="15"/>
      <c r="Z19" s="15"/>
      <c r="AA19" s="40">
        <f t="shared" si="1"/>
        <v>3</v>
      </c>
      <c r="AB19" s="40">
        <f t="shared" si="0"/>
        <v>6</v>
      </c>
    </row>
    <row r="20" spans="2:28" x14ac:dyDescent="0.25">
      <c r="B20" s="5" t="s">
        <v>49</v>
      </c>
      <c r="C20" s="40"/>
      <c r="D20" s="40"/>
      <c r="E20" s="15"/>
      <c r="F20" s="15"/>
      <c r="G20" s="40"/>
      <c r="H20" s="40"/>
      <c r="I20" s="15"/>
      <c r="J20" s="15"/>
      <c r="K20" s="40"/>
      <c r="L20" s="40"/>
      <c r="M20" s="15"/>
      <c r="N20" s="15"/>
      <c r="O20" s="40"/>
      <c r="P20" s="40"/>
      <c r="Q20" s="15"/>
      <c r="R20" s="15"/>
      <c r="S20" s="40"/>
      <c r="T20" s="40"/>
      <c r="U20" s="15"/>
      <c r="V20" s="15"/>
      <c r="W20" s="40"/>
      <c r="X20" s="40"/>
      <c r="Y20" s="15"/>
      <c r="Z20" s="15"/>
      <c r="AA20" s="40">
        <f t="shared" si="1"/>
        <v>0</v>
      </c>
      <c r="AB20" s="40">
        <f t="shared" si="0"/>
        <v>0</v>
      </c>
    </row>
    <row r="21" spans="2:28" x14ac:dyDescent="0.25">
      <c r="B21" s="5" t="s">
        <v>50</v>
      </c>
      <c r="C21" s="40">
        <v>1</v>
      </c>
      <c r="D21" s="40">
        <v>2</v>
      </c>
      <c r="E21" s="15">
        <v>1</v>
      </c>
      <c r="F21" s="15">
        <v>2</v>
      </c>
      <c r="G21" s="40">
        <v>2</v>
      </c>
      <c r="H21" s="40">
        <v>4</v>
      </c>
      <c r="I21" s="15"/>
      <c r="J21" s="15"/>
      <c r="K21" s="40"/>
      <c r="L21" s="40"/>
      <c r="M21" s="15">
        <v>2</v>
      </c>
      <c r="N21" s="15">
        <v>8</v>
      </c>
      <c r="O21" s="40">
        <v>1</v>
      </c>
      <c r="P21" s="40">
        <v>3</v>
      </c>
      <c r="Q21" s="15">
        <v>2</v>
      </c>
      <c r="R21" s="15">
        <v>17</v>
      </c>
      <c r="S21" s="40">
        <v>1</v>
      </c>
      <c r="T21" s="40">
        <v>2</v>
      </c>
      <c r="U21" s="15">
        <v>2</v>
      </c>
      <c r="V21" s="15">
        <v>7</v>
      </c>
      <c r="W21" s="40"/>
      <c r="X21" s="40"/>
      <c r="Y21" s="15"/>
      <c r="Z21" s="15"/>
      <c r="AA21" s="40">
        <f t="shared" si="1"/>
        <v>12</v>
      </c>
      <c r="AB21" s="40">
        <f t="shared" si="0"/>
        <v>45</v>
      </c>
    </row>
    <row r="22" spans="2:28" x14ac:dyDescent="0.25">
      <c r="B22" s="5" t="s">
        <v>51</v>
      </c>
      <c r="C22" s="40">
        <v>1</v>
      </c>
      <c r="D22" s="40">
        <v>2</v>
      </c>
      <c r="E22" s="15">
        <v>1</v>
      </c>
      <c r="F22" s="15">
        <v>1</v>
      </c>
      <c r="G22" s="40">
        <v>1</v>
      </c>
      <c r="H22" s="40">
        <v>1</v>
      </c>
      <c r="I22" s="15">
        <v>6</v>
      </c>
      <c r="J22" s="15">
        <v>136</v>
      </c>
      <c r="K22" s="40">
        <v>1</v>
      </c>
      <c r="L22" s="40">
        <v>1</v>
      </c>
      <c r="M22" s="15"/>
      <c r="N22" s="15"/>
      <c r="O22" s="40"/>
      <c r="P22" s="40"/>
      <c r="Q22" s="15"/>
      <c r="R22" s="15"/>
      <c r="S22" s="40"/>
      <c r="T22" s="40"/>
      <c r="U22" s="15"/>
      <c r="V22" s="15"/>
      <c r="W22" s="40"/>
      <c r="X22" s="40"/>
      <c r="Y22" s="15"/>
      <c r="Z22" s="15"/>
      <c r="AA22" s="40">
        <f t="shared" si="1"/>
        <v>10</v>
      </c>
      <c r="AB22" s="40">
        <f t="shared" si="0"/>
        <v>141</v>
      </c>
    </row>
    <row r="23" spans="2:28" x14ac:dyDescent="0.25">
      <c r="B23" s="5" t="s">
        <v>52</v>
      </c>
      <c r="C23" s="40">
        <v>1</v>
      </c>
      <c r="D23" s="40">
        <v>16</v>
      </c>
      <c r="E23" s="15">
        <v>1</v>
      </c>
      <c r="F23" s="15">
        <v>3</v>
      </c>
      <c r="G23" s="40">
        <v>2</v>
      </c>
      <c r="H23" s="40">
        <v>4</v>
      </c>
      <c r="I23" s="15">
        <v>1</v>
      </c>
      <c r="J23" s="15">
        <v>3</v>
      </c>
      <c r="K23" s="40"/>
      <c r="L23" s="40"/>
      <c r="M23" s="15">
        <v>2</v>
      </c>
      <c r="N23" s="15">
        <v>5</v>
      </c>
      <c r="O23" s="40"/>
      <c r="P23" s="40"/>
      <c r="Q23" s="15">
        <v>2</v>
      </c>
      <c r="R23" s="15">
        <v>4</v>
      </c>
      <c r="S23" s="40"/>
      <c r="T23" s="40"/>
      <c r="U23" s="15"/>
      <c r="V23" s="15"/>
      <c r="W23" s="40"/>
      <c r="X23" s="40"/>
      <c r="Y23" s="15"/>
      <c r="Z23" s="15"/>
      <c r="AA23" s="40">
        <f t="shared" si="1"/>
        <v>9</v>
      </c>
      <c r="AB23" s="40">
        <f t="shared" si="0"/>
        <v>35</v>
      </c>
    </row>
    <row r="24" spans="2:28" x14ac:dyDescent="0.25">
      <c r="B24" s="5" t="s">
        <v>53</v>
      </c>
      <c r="C24" s="40"/>
      <c r="D24" s="40"/>
      <c r="E24" s="15">
        <v>1</v>
      </c>
      <c r="F24" s="15">
        <v>3</v>
      </c>
      <c r="G24" s="40"/>
      <c r="H24" s="40"/>
      <c r="I24" s="15"/>
      <c r="J24" s="15"/>
      <c r="K24" s="40"/>
      <c r="L24" s="40"/>
      <c r="M24" s="15"/>
      <c r="N24" s="15"/>
      <c r="O24" s="40"/>
      <c r="P24" s="40"/>
      <c r="Q24" s="15"/>
      <c r="R24" s="15"/>
      <c r="S24" s="40"/>
      <c r="T24" s="40"/>
      <c r="U24" s="15"/>
      <c r="V24" s="15"/>
      <c r="W24" s="40"/>
      <c r="X24" s="40"/>
      <c r="Y24" s="15"/>
      <c r="Z24" s="15"/>
      <c r="AA24" s="40">
        <f t="shared" si="1"/>
        <v>1</v>
      </c>
      <c r="AB24" s="40">
        <f t="shared" si="0"/>
        <v>3</v>
      </c>
    </row>
    <row r="25" spans="2:28" x14ac:dyDescent="0.25">
      <c r="B25" s="7" t="s">
        <v>54</v>
      </c>
      <c r="C25" s="40"/>
      <c r="D25" s="40"/>
      <c r="E25" s="15"/>
      <c r="F25" s="15"/>
      <c r="G25" s="40"/>
      <c r="H25" s="40"/>
      <c r="I25" s="15"/>
      <c r="J25" s="15"/>
      <c r="K25" s="40"/>
      <c r="L25" s="40"/>
      <c r="M25" s="15"/>
      <c r="N25" s="15"/>
      <c r="O25" s="40">
        <v>3</v>
      </c>
      <c r="P25" s="40">
        <v>122</v>
      </c>
      <c r="Q25" s="15"/>
      <c r="R25" s="15"/>
      <c r="S25" s="40"/>
      <c r="T25" s="40"/>
      <c r="U25" s="15">
        <v>1</v>
      </c>
      <c r="V25" s="15">
        <v>2</v>
      </c>
      <c r="W25" s="40"/>
      <c r="X25" s="40"/>
      <c r="Y25" s="15"/>
      <c r="Z25" s="15"/>
      <c r="AA25" s="40">
        <f t="shared" si="1"/>
        <v>4</v>
      </c>
      <c r="AB25" s="40">
        <f t="shared" si="0"/>
        <v>124</v>
      </c>
    </row>
    <row r="26" spans="2:28" x14ac:dyDescent="0.25">
      <c r="B26" s="5" t="s">
        <v>55</v>
      </c>
      <c r="C26" s="40"/>
      <c r="D26" s="40"/>
      <c r="E26" s="15"/>
      <c r="F26" s="15"/>
      <c r="G26" s="40"/>
      <c r="H26" s="40"/>
      <c r="I26" s="15"/>
      <c r="J26" s="15"/>
      <c r="K26" s="40"/>
      <c r="L26" s="40"/>
      <c r="M26" s="15"/>
      <c r="N26" s="15"/>
      <c r="O26" s="40">
        <v>1</v>
      </c>
      <c r="P26" s="40">
        <v>1</v>
      </c>
      <c r="Q26" s="15"/>
      <c r="R26" s="15"/>
      <c r="S26" s="40"/>
      <c r="T26" s="40"/>
      <c r="U26" s="15">
        <v>1</v>
      </c>
      <c r="V26" s="15">
        <v>3</v>
      </c>
      <c r="W26" s="40"/>
      <c r="X26" s="40"/>
      <c r="Y26" s="15"/>
      <c r="Z26" s="15"/>
      <c r="AA26" s="40">
        <f t="shared" si="1"/>
        <v>2</v>
      </c>
      <c r="AB26" s="40">
        <f t="shared" si="0"/>
        <v>4</v>
      </c>
    </row>
    <row r="27" spans="2:28" x14ac:dyDescent="0.25">
      <c r="B27" s="5" t="s">
        <v>56</v>
      </c>
      <c r="C27" s="40">
        <v>3</v>
      </c>
      <c r="D27" s="40">
        <v>17</v>
      </c>
      <c r="E27" s="15">
        <v>5</v>
      </c>
      <c r="F27" s="15">
        <v>52</v>
      </c>
      <c r="G27" s="40">
        <v>1</v>
      </c>
      <c r="H27" s="40">
        <v>28</v>
      </c>
      <c r="I27" s="15">
        <v>3</v>
      </c>
      <c r="J27" s="15">
        <v>5</v>
      </c>
      <c r="K27" s="40"/>
      <c r="L27" s="40"/>
      <c r="M27" s="15"/>
      <c r="N27" s="15"/>
      <c r="O27" s="40">
        <v>2</v>
      </c>
      <c r="P27" s="40">
        <v>4</v>
      </c>
      <c r="Q27" s="15">
        <v>1</v>
      </c>
      <c r="R27" s="15">
        <v>3</v>
      </c>
      <c r="S27" s="40">
        <v>4</v>
      </c>
      <c r="T27" s="40">
        <v>11</v>
      </c>
      <c r="U27" s="15">
        <v>2</v>
      </c>
      <c r="V27" s="15">
        <v>4</v>
      </c>
      <c r="W27" s="40"/>
      <c r="X27" s="40"/>
      <c r="Y27" s="15"/>
      <c r="Z27" s="15"/>
      <c r="AA27" s="40">
        <f t="shared" si="1"/>
        <v>21</v>
      </c>
      <c r="AB27" s="40">
        <f t="shared" si="0"/>
        <v>124</v>
      </c>
    </row>
    <row r="28" spans="2:28" x14ac:dyDescent="0.25">
      <c r="B28" s="5" t="s">
        <v>57</v>
      </c>
      <c r="C28" s="40"/>
      <c r="D28" s="40"/>
      <c r="E28" s="15"/>
      <c r="F28" s="15"/>
      <c r="G28" s="40"/>
      <c r="H28" s="40"/>
      <c r="I28" s="15"/>
      <c r="J28" s="15"/>
      <c r="K28" s="40"/>
      <c r="L28" s="40"/>
      <c r="M28" s="15"/>
      <c r="N28" s="15"/>
      <c r="O28" s="40"/>
      <c r="P28" s="40"/>
      <c r="Q28" s="15"/>
      <c r="R28" s="15"/>
      <c r="S28" s="40"/>
      <c r="T28" s="40"/>
      <c r="U28" s="15"/>
      <c r="V28" s="15"/>
      <c r="W28" s="40"/>
      <c r="X28" s="40"/>
      <c r="Y28" s="15"/>
      <c r="Z28" s="15"/>
      <c r="AA28" s="40">
        <f t="shared" si="1"/>
        <v>0</v>
      </c>
      <c r="AB28" s="40">
        <f t="shared" si="0"/>
        <v>0</v>
      </c>
    </row>
    <row r="29" spans="2:28" x14ac:dyDescent="0.25">
      <c r="B29" s="7" t="s">
        <v>58</v>
      </c>
      <c r="C29" s="40"/>
      <c r="D29" s="40"/>
      <c r="E29" s="15">
        <v>1</v>
      </c>
      <c r="F29" s="15">
        <v>3</v>
      </c>
      <c r="G29" s="40"/>
      <c r="H29" s="40"/>
      <c r="I29" s="15"/>
      <c r="J29" s="15"/>
      <c r="K29" s="40"/>
      <c r="L29" s="40"/>
      <c r="M29" s="15"/>
      <c r="N29" s="15"/>
      <c r="O29" s="40"/>
      <c r="P29" s="40"/>
      <c r="Q29" s="15"/>
      <c r="R29" s="15"/>
      <c r="S29" s="40"/>
      <c r="T29" s="40"/>
      <c r="U29" s="15">
        <v>1</v>
      </c>
      <c r="V29" s="15">
        <v>1</v>
      </c>
      <c r="W29" s="40"/>
      <c r="X29" s="40"/>
      <c r="Y29" s="15"/>
      <c r="Z29" s="15"/>
      <c r="AA29" s="40">
        <f t="shared" si="1"/>
        <v>2</v>
      </c>
      <c r="AB29" s="40">
        <f t="shared" si="0"/>
        <v>4</v>
      </c>
    </row>
    <row r="30" spans="2:28" x14ac:dyDescent="0.25">
      <c r="B30" s="5" t="s">
        <v>59</v>
      </c>
      <c r="C30" s="40">
        <v>1</v>
      </c>
      <c r="D30" s="40">
        <v>22</v>
      </c>
      <c r="E30" s="15"/>
      <c r="F30" s="15"/>
      <c r="G30" s="40">
        <v>2</v>
      </c>
      <c r="H30" s="40">
        <v>5</v>
      </c>
      <c r="I30" s="15"/>
      <c r="J30" s="15"/>
      <c r="K30" s="40">
        <v>1</v>
      </c>
      <c r="L30" s="40">
        <v>5</v>
      </c>
      <c r="M30" s="15">
        <v>2</v>
      </c>
      <c r="N30" s="15">
        <v>7</v>
      </c>
      <c r="O30" s="40">
        <v>1</v>
      </c>
      <c r="P30" s="40">
        <v>3</v>
      </c>
      <c r="Q30" s="15">
        <v>2</v>
      </c>
      <c r="R30" s="15">
        <v>4</v>
      </c>
      <c r="S30" s="40">
        <v>1</v>
      </c>
      <c r="T30" s="40">
        <v>2</v>
      </c>
      <c r="U30" s="15">
        <v>2</v>
      </c>
      <c r="V30" s="15">
        <v>4</v>
      </c>
      <c r="W30" s="40"/>
      <c r="X30" s="40"/>
      <c r="Y30" s="15"/>
      <c r="Z30" s="15"/>
      <c r="AA30" s="40">
        <f t="shared" si="1"/>
        <v>12</v>
      </c>
      <c r="AB30" s="40">
        <f t="shared" si="0"/>
        <v>52</v>
      </c>
    </row>
    <row r="31" spans="2:28" x14ac:dyDescent="0.25">
      <c r="B31" s="5" t="s">
        <v>60</v>
      </c>
      <c r="C31" s="40"/>
      <c r="D31" s="40"/>
      <c r="E31" s="15"/>
      <c r="F31" s="15"/>
      <c r="G31" s="40"/>
      <c r="H31" s="40"/>
      <c r="I31" s="15"/>
      <c r="J31" s="15"/>
      <c r="K31" s="40"/>
      <c r="L31" s="40"/>
      <c r="M31" s="15"/>
      <c r="N31" s="15"/>
      <c r="O31" s="40"/>
      <c r="P31" s="40"/>
      <c r="Q31" s="15"/>
      <c r="R31" s="15"/>
      <c r="S31" s="40"/>
      <c r="T31" s="40"/>
      <c r="U31" s="15"/>
      <c r="V31" s="15"/>
      <c r="W31" s="40">
        <v>1</v>
      </c>
      <c r="X31" s="40">
        <v>3</v>
      </c>
      <c r="Y31" s="15"/>
      <c r="Z31" s="15"/>
      <c r="AA31" s="40">
        <f t="shared" si="1"/>
        <v>1</v>
      </c>
      <c r="AB31" s="40">
        <f t="shared" si="0"/>
        <v>3</v>
      </c>
    </row>
    <row r="32" spans="2:28" x14ac:dyDescent="0.25">
      <c r="B32" s="5" t="s">
        <v>61</v>
      </c>
      <c r="C32" s="40"/>
      <c r="D32" s="40"/>
      <c r="E32" s="15"/>
      <c r="F32" s="15"/>
      <c r="G32" s="40"/>
      <c r="H32" s="40"/>
      <c r="I32" s="15"/>
      <c r="J32" s="15"/>
      <c r="K32" s="40"/>
      <c r="L32" s="40"/>
      <c r="M32" s="15"/>
      <c r="N32" s="15"/>
      <c r="O32" s="40"/>
      <c r="P32" s="40"/>
      <c r="Q32" s="15">
        <v>1</v>
      </c>
      <c r="R32" s="15">
        <v>1</v>
      </c>
      <c r="S32" s="40"/>
      <c r="T32" s="40"/>
      <c r="U32" s="15"/>
      <c r="V32" s="15"/>
      <c r="W32" s="40"/>
      <c r="X32" s="40"/>
      <c r="Y32" s="15"/>
      <c r="Z32" s="15"/>
      <c r="AA32" s="40">
        <f t="shared" si="1"/>
        <v>1</v>
      </c>
      <c r="AB32" s="40">
        <f t="shared" si="0"/>
        <v>1</v>
      </c>
    </row>
    <row r="33" spans="1:28" x14ac:dyDescent="0.25">
      <c r="B33" s="5" t="s">
        <v>62</v>
      </c>
      <c r="C33" s="40">
        <v>5</v>
      </c>
      <c r="D33" s="40">
        <v>45</v>
      </c>
      <c r="E33" s="15"/>
      <c r="F33" s="15"/>
      <c r="G33" s="40"/>
      <c r="H33" s="40"/>
      <c r="I33" s="15"/>
      <c r="J33" s="15"/>
      <c r="K33" s="40"/>
      <c r="L33" s="40"/>
      <c r="M33" s="15"/>
      <c r="N33" s="15"/>
      <c r="O33" s="40">
        <v>1</v>
      </c>
      <c r="P33" s="40">
        <v>3</v>
      </c>
      <c r="Q33" s="15"/>
      <c r="R33" s="15"/>
      <c r="S33" s="40"/>
      <c r="T33" s="40"/>
      <c r="U33" s="15"/>
      <c r="V33" s="15"/>
      <c r="W33" s="40"/>
      <c r="X33" s="40"/>
      <c r="Y33" s="15"/>
      <c r="Z33" s="15"/>
      <c r="AA33" s="40">
        <f t="shared" si="1"/>
        <v>6</v>
      </c>
      <c r="AB33" s="40">
        <f t="shared" si="0"/>
        <v>48</v>
      </c>
    </row>
    <row r="34" spans="1:28" x14ac:dyDescent="0.25">
      <c r="B34" s="5" t="s">
        <v>63</v>
      </c>
      <c r="C34" s="40">
        <v>3</v>
      </c>
      <c r="D34" s="40">
        <v>9</v>
      </c>
      <c r="E34" s="15">
        <v>4</v>
      </c>
      <c r="F34" s="15">
        <v>8</v>
      </c>
      <c r="G34" s="40"/>
      <c r="H34" s="40"/>
      <c r="I34" s="15">
        <v>5</v>
      </c>
      <c r="J34" s="15">
        <v>14</v>
      </c>
      <c r="K34" s="40">
        <v>5</v>
      </c>
      <c r="L34" s="40">
        <v>19</v>
      </c>
      <c r="M34" s="15"/>
      <c r="N34" s="15"/>
      <c r="O34" s="40">
        <v>1</v>
      </c>
      <c r="P34" s="40">
        <v>2</v>
      </c>
      <c r="Q34" s="15">
        <v>3</v>
      </c>
      <c r="R34" s="15">
        <v>8</v>
      </c>
      <c r="S34" s="40">
        <v>2</v>
      </c>
      <c r="T34" s="40">
        <v>6</v>
      </c>
      <c r="U34" s="15"/>
      <c r="V34" s="15"/>
      <c r="W34" s="40"/>
      <c r="X34" s="40"/>
      <c r="Y34" s="15"/>
      <c r="Z34" s="15"/>
      <c r="AA34" s="40">
        <f t="shared" si="1"/>
        <v>23</v>
      </c>
      <c r="AB34" s="40">
        <f t="shared" si="0"/>
        <v>66</v>
      </c>
    </row>
    <row r="35" spans="1:28" x14ac:dyDescent="0.25">
      <c r="B35" s="7" t="s">
        <v>64</v>
      </c>
      <c r="C35" s="40"/>
      <c r="D35" s="40"/>
      <c r="E35" s="15">
        <v>1</v>
      </c>
      <c r="F35" s="15">
        <v>2</v>
      </c>
      <c r="G35" s="40"/>
      <c r="H35" s="40"/>
      <c r="I35" s="15">
        <v>1</v>
      </c>
      <c r="J35" s="15">
        <v>4</v>
      </c>
      <c r="K35" s="40"/>
      <c r="L35" s="40"/>
      <c r="M35" s="15">
        <v>1</v>
      </c>
      <c r="N35" s="15">
        <v>1</v>
      </c>
      <c r="O35" s="40"/>
      <c r="P35" s="40"/>
      <c r="Q35" s="15"/>
      <c r="R35" s="15"/>
      <c r="S35" s="40"/>
      <c r="T35" s="40"/>
      <c r="U35" s="15">
        <v>1</v>
      </c>
      <c r="V35" s="15">
        <v>6</v>
      </c>
      <c r="W35" s="40"/>
      <c r="X35" s="40"/>
      <c r="Y35" s="15"/>
      <c r="Z35" s="15"/>
      <c r="AA35" s="40">
        <f t="shared" si="1"/>
        <v>4</v>
      </c>
      <c r="AB35" s="40">
        <f t="shared" si="0"/>
        <v>13</v>
      </c>
    </row>
    <row r="36" spans="1:28" x14ac:dyDescent="0.25">
      <c r="B36" s="5" t="s">
        <v>65</v>
      </c>
      <c r="C36" s="40"/>
      <c r="D36" s="40"/>
      <c r="E36" s="15">
        <v>1</v>
      </c>
      <c r="F36" s="15">
        <v>29</v>
      </c>
      <c r="G36" s="40">
        <v>2</v>
      </c>
      <c r="H36" s="40">
        <v>47</v>
      </c>
      <c r="I36" s="15">
        <v>1</v>
      </c>
      <c r="J36" s="15">
        <v>12</v>
      </c>
      <c r="K36" s="40">
        <v>1</v>
      </c>
      <c r="L36" s="40">
        <v>32</v>
      </c>
      <c r="M36" s="15">
        <v>2</v>
      </c>
      <c r="N36" s="15">
        <v>81</v>
      </c>
      <c r="O36" s="40"/>
      <c r="P36" s="40"/>
      <c r="Q36" s="15"/>
      <c r="R36" s="15"/>
      <c r="S36" s="40">
        <v>2</v>
      </c>
      <c r="T36" s="40">
        <v>59</v>
      </c>
      <c r="U36" s="15"/>
      <c r="V36" s="15"/>
      <c r="W36" s="40"/>
      <c r="X36" s="40"/>
      <c r="Y36" s="15"/>
      <c r="Z36" s="15"/>
      <c r="AA36" s="40">
        <f t="shared" si="1"/>
        <v>9</v>
      </c>
      <c r="AB36" s="40">
        <f t="shared" si="0"/>
        <v>260</v>
      </c>
    </row>
    <row r="37" spans="1:28" x14ac:dyDescent="0.25">
      <c r="B37" s="5" t="s">
        <v>66</v>
      </c>
      <c r="C37" s="40"/>
      <c r="D37" s="40"/>
      <c r="E37" s="15">
        <v>1</v>
      </c>
      <c r="F37" s="15">
        <v>3</v>
      </c>
      <c r="G37" s="40">
        <v>1</v>
      </c>
      <c r="H37" s="40">
        <v>2</v>
      </c>
      <c r="I37" s="15">
        <v>1</v>
      </c>
      <c r="J37" s="15">
        <v>3</v>
      </c>
      <c r="K37" s="40">
        <v>1</v>
      </c>
      <c r="L37" s="40">
        <v>5</v>
      </c>
      <c r="M37" s="15">
        <v>2</v>
      </c>
      <c r="N37" s="15">
        <v>4</v>
      </c>
      <c r="O37" s="40">
        <v>2</v>
      </c>
      <c r="P37" s="40">
        <v>32</v>
      </c>
      <c r="Q37" s="15">
        <v>1</v>
      </c>
      <c r="R37" s="15">
        <v>2</v>
      </c>
      <c r="S37" s="40">
        <v>1</v>
      </c>
      <c r="T37" s="40">
        <v>2</v>
      </c>
      <c r="U37" s="15"/>
      <c r="V37" s="15"/>
      <c r="W37" s="40">
        <v>2</v>
      </c>
      <c r="X37" s="40">
        <v>4</v>
      </c>
      <c r="Y37" s="15"/>
      <c r="Z37" s="15"/>
      <c r="AA37" s="40">
        <f t="shared" si="1"/>
        <v>12</v>
      </c>
      <c r="AB37" s="40">
        <f t="shared" si="0"/>
        <v>57</v>
      </c>
    </row>
    <row r="38" spans="1:28" x14ac:dyDescent="0.25">
      <c r="B38" s="7" t="s">
        <v>67</v>
      </c>
      <c r="C38" s="40"/>
      <c r="D38" s="40"/>
      <c r="E38" s="15"/>
      <c r="F38" s="15"/>
      <c r="G38" s="40"/>
      <c r="H38" s="40"/>
      <c r="I38" s="15"/>
      <c r="J38" s="15"/>
      <c r="K38" s="40"/>
      <c r="L38" s="40"/>
      <c r="M38" s="15"/>
      <c r="N38" s="15"/>
      <c r="O38" s="40">
        <v>1</v>
      </c>
      <c r="P38" s="40">
        <v>53</v>
      </c>
      <c r="Q38" s="15">
        <v>1</v>
      </c>
      <c r="R38" s="15">
        <v>32</v>
      </c>
      <c r="S38" s="40">
        <v>1</v>
      </c>
      <c r="T38" s="40">
        <v>9</v>
      </c>
      <c r="U38" s="15">
        <v>1</v>
      </c>
      <c r="V38" s="15">
        <v>2</v>
      </c>
      <c r="W38" s="40">
        <v>1</v>
      </c>
      <c r="X38" s="40">
        <v>3</v>
      </c>
      <c r="Y38" s="15"/>
      <c r="Z38" s="15"/>
      <c r="AA38" s="40">
        <f t="shared" si="1"/>
        <v>5</v>
      </c>
      <c r="AB38" s="40">
        <f t="shared" si="0"/>
        <v>99</v>
      </c>
    </row>
    <row r="39" spans="1:28" x14ac:dyDescent="0.25">
      <c r="B39" s="41" t="s">
        <v>4</v>
      </c>
      <c r="C39" s="42">
        <f t="shared" ref="C39:AB39" si="2">SUM(C14:C38)</f>
        <v>18</v>
      </c>
      <c r="D39" s="42">
        <f t="shared" si="2"/>
        <v>148</v>
      </c>
      <c r="E39" s="44">
        <f t="shared" si="2"/>
        <v>24</v>
      </c>
      <c r="F39" s="44">
        <f t="shared" si="2"/>
        <v>154</v>
      </c>
      <c r="G39" s="42">
        <f t="shared" si="2"/>
        <v>15</v>
      </c>
      <c r="H39" s="42">
        <f t="shared" si="2"/>
        <v>127</v>
      </c>
      <c r="I39" s="44">
        <f t="shared" si="2"/>
        <v>21</v>
      </c>
      <c r="J39" s="44">
        <f t="shared" si="2"/>
        <v>213</v>
      </c>
      <c r="K39" s="42">
        <f t="shared" si="2"/>
        <v>15</v>
      </c>
      <c r="L39" s="42">
        <f t="shared" si="2"/>
        <v>90</v>
      </c>
      <c r="M39" s="44">
        <f t="shared" si="2"/>
        <v>15</v>
      </c>
      <c r="N39" s="44">
        <f t="shared" si="2"/>
        <v>147</v>
      </c>
      <c r="O39" s="42">
        <f t="shared" si="2"/>
        <v>13</v>
      </c>
      <c r="P39" s="42">
        <f t="shared" si="2"/>
        <v>223</v>
      </c>
      <c r="Q39" s="44">
        <f t="shared" si="2"/>
        <v>19</v>
      </c>
      <c r="R39" s="44">
        <f t="shared" si="2"/>
        <v>113</v>
      </c>
      <c r="S39" s="42">
        <f t="shared" si="2"/>
        <v>17</v>
      </c>
      <c r="T39" s="42">
        <f t="shared" si="2"/>
        <v>106</v>
      </c>
      <c r="U39" s="44">
        <f t="shared" si="2"/>
        <v>13</v>
      </c>
      <c r="V39" s="44">
        <f t="shared" si="2"/>
        <v>62</v>
      </c>
      <c r="W39" s="42">
        <f t="shared" si="2"/>
        <v>6</v>
      </c>
      <c r="X39" s="42">
        <f t="shared" si="2"/>
        <v>16</v>
      </c>
      <c r="Y39" s="44">
        <f t="shared" si="2"/>
        <v>0</v>
      </c>
      <c r="Z39" s="44">
        <f t="shared" si="2"/>
        <v>0</v>
      </c>
      <c r="AA39" s="43">
        <f t="shared" si="2"/>
        <v>176</v>
      </c>
      <c r="AB39" s="43">
        <f t="shared" si="2"/>
        <v>1399</v>
      </c>
    </row>
    <row r="40" spans="1:2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8" x14ac:dyDescent="0.25">
      <c r="A44" s="1"/>
      <c r="B44" s="59" t="s">
        <v>41</v>
      </c>
      <c r="C44" s="60"/>
      <c r="D44" s="6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8" x14ac:dyDescent="0.25">
      <c r="A45" s="1"/>
      <c r="B45" s="45" t="s">
        <v>93</v>
      </c>
      <c r="C45" s="46" t="s">
        <v>5</v>
      </c>
      <c r="D45" s="47" t="s">
        <v>6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8" x14ac:dyDescent="0.25">
      <c r="A46" s="1"/>
      <c r="B46" s="6" t="s">
        <v>71</v>
      </c>
      <c r="C46" s="4">
        <f>(AA14)</f>
        <v>12</v>
      </c>
      <c r="D46" s="3">
        <f>(AB14)</f>
        <v>50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8" x14ac:dyDescent="0.25">
      <c r="A47" s="1"/>
      <c r="B47" s="5" t="s">
        <v>72</v>
      </c>
      <c r="C47" s="4">
        <f t="shared" ref="C47:C48" si="3">(AA15)</f>
        <v>10</v>
      </c>
      <c r="D47" s="3">
        <f t="shared" ref="D47:D48" si="4">(AB15)</f>
        <v>52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8" x14ac:dyDescent="0.25">
      <c r="A48" s="1"/>
      <c r="B48" s="5" t="s">
        <v>73</v>
      </c>
      <c r="C48" s="4">
        <f t="shared" si="3"/>
        <v>12</v>
      </c>
      <c r="D48" s="3">
        <f t="shared" si="4"/>
        <v>174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25">
      <c r="A49" s="1"/>
      <c r="B49" s="7" t="s">
        <v>74</v>
      </c>
      <c r="C49" s="4">
        <f>(AA18)</f>
        <v>5</v>
      </c>
      <c r="D49" s="3">
        <f>(AB18)</f>
        <v>38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25">
      <c r="A50" s="1"/>
      <c r="B50" s="5" t="s">
        <v>75</v>
      </c>
      <c r="C50" s="4">
        <f>(AA19)</f>
        <v>3</v>
      </c>
      <c r="D50" s="3">
        <f>(AB19)</f>
        <v>6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25">
      <c r="A51" s="1"/>
      <c r="B51" s="5" t="s">
        <v>76</v>
      </c>
      <c r="C51" s="4">
        <f t="shared" ref="C51:D57" si="5">(AA21)</f>
        <v>12</v>
      </c>
      <c r="D51" s="3">
        <f t="shared" si="5"/>
        <v>45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25">
      <c r="A52" s="1"/>
      <c r="B52" s="5" t="s">
        <v>77</v>
      </c>
      <c r="C52" s="4">
        <f t="shared" si="5"/>
        <v>10</v>
      </c>
      <c r="D52" s="3">
        <f t="shared" si="5"/>
        <v>141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25">
      <c r="A53" s="1"/>
      <c r="B53" s="5" t="s">
        <v>78</v>
      </c>
      <c r="C53" s="4">
        <f t="shared" si="5"/>
        <v>9</v>
      </c>
      <c r="D53" s="3">
        <f t="shared" si="5"/>
        <v>35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25">
      <c r="A54" s="1"/>
      <c r="B54" s="5" t="s">
        <v>79</v>
      </c>
      <c r="C54" s="4">
        <f t="shared" si="5"/>
        <v>1</v>
      </c>
      <c r="D54" s="3">
        <f t="shared" si="5"/>
        <v>3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x14ac:dyDescent="0.25">
      <c r="A55" s="1"/>
      <c r="B55" s="7" t="s">
        <v>80</v>
      </c>
      <c r="C55" s="4">
        <f t="shared" si="5"/>
        <v>4</v>
      </c>
      <c r="D55" s="3">
        <f t="shared" si="5"/>
        <v>124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x14ac:dyDescent="0.25">
      <c r="A56" s="1"/>
      <c r="B56" s="5" t="s">
        <v>81</v>
      </c>
      <c r="C56" s="4">
        <f t="shared" si="5"/>
        <v>2</v>
      </c>
      <c r="D56" s="3">
        <f t="shared" si="5"/>
        <v>4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25">
      <c r="A57" s="1"/>
      <c r="B57" s="5" t="s">
        <v>82</v>
      </c>
      <c r="C57" s="4">
        <f t="shared" si="5"/>
        <v>21</v>
      </c>
      <c r="D57" s="3">
        <f t="shared" si="5"/>
        <v>124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25">
      <c r="A58" s="1"/>
      <c r="B58" s="7" t="s">
        <v>83</v>
      </c>
      <c r="C58" s="4">
        <f t="shared" ref="C58:C67" si="6">(AA29)</f>
        <v>2</v>
      </c>
      <c r="D58" s="3">
        <f t="shared" ref="D58:D67" si="7">(AB29)</f>
        <v>4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25">
      <c r="A59" s="1"/>
      <c r="B59" s="5" t="s">
        <v>84</v>
      </c>
      <c r="C59" s="4">
        <f t="shared" si="6"/>
        <v>12</v>
      </c>
      <c r="D59" s="3">
        <f t="shared" si="7"/>
        <v>52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x14ac:dyDescent="0.25">
      <c r="A60" s="1"/>
      <c r="B60" s="5" t="s">
        <v>85</v>
      </c>
      <c r="C60" s="4">
        <f t="shared" si="6"/>
        <v>1</v>
      </c>
      <c r="D60" s="3">
        <f t="shared" si="7"/>
        <v>3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x14ac:dyDescent="0.25">
      <c r="A61" s="1"/>
      <c r="B61" s="5" t="s">
        <v>86</v>
      </c>
      <c r="C61" s="4">
        <f t="shared" si="6"/>
        <v>1</v>
      </c>
      <c r="D61" s="3">
        <f t="shared" si="7"/>
        <v>1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x14ac:dyDescent="0.25">
      <c r="A62" s="1"/>
      <c r="B62" s="5" t="s">
        <v>87</v>
      </c>
      <c r="C62" s="4">
        <f t="shared" si="6"/>
        <v>6</v>
      </c>
      <c r="D62" s="3">
        <f t="shared" si="7"/>
        <v>48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x14ac:dyDescent="0.25">
      <c r="A63" s="1"/>
      <c r="B63" s="5" t="s">
        <v>88</v>
      </c>
      <c r="C63" s="4">
        <f t="shared" si="6"/>
        <v>23</v>
      </c>
      <c r="D63" s="3">
        <f t="shared" si="7"/>
        <v>66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x14ac:dyDescent="0.25">
      <c r="A64" s="1"/>
      <c r="B64" s="7" t="s">
        <v>89</v>
      </c>
      <c r="C64" s="4">
        <f t="shared" si="6"/>
        <v>4</v>
      </c>
      <c r="D64" s="3">
        <f t="shared" si="7"/>
        <v>13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x14ac:dyDescent="0.25">
      <c r="A65" s="1"/>
      <c r="B65" s="5" t="s">
        <v>90</v>
      </c>
      <c r="C65" s="4">
        <f t="shared" si="6"/>
        <v>9</v>
      </c>
      <c r="D65" s="3">
        <f t="shared" si="7"/>
        <v>260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x14ac:dyDescent="0.25">
      <c r="A66" s="1"/>
      <c r="B66" s="5" t="s">
        <v>91</v>
      </c>
      <c r="C66" s="4">
        <f t="shared" si="6"/>
        <v>12</v>
      </c>
      <c r="D66" s="3">
        <f t="shared" si="7"/>
        <v>57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x14ac:dyDescent="0.25">
      <c r="A67" s="1"/>
      <c r="B67" s="7" t="s">
        <v>92</v>
      </c>
      <c r="C67" s="4">
        <f t="shared" si="6"/>
        <v>5</v>
      </c>
      <c r="D67" s="3">
        <f t="shared" si="7"/>
        <v>99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x14ac:dyDescent="0.25">
      <c r="A68" s="1"/>
      <c r="B68" s="48" t="s">
        <v>70</v>
      </c>
      <c r="C68" s="48">
        <f>SUM(C46:C67)</f>
        <v>176</v>
      </c>
      <c r="D68" s="48">
        <f>SUM(D46:D67)</f>
        <v>1399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</sheetData>
  <mergeCells count="16">
    <mergeCell ref="B44:D44"/>
    <mergeCell ref="B9:AB9"/>
    <mergeCell ref="B10:AB10"/>
    <mergeCell ref="AA12:AB12"/>
    <mergeCell ref="O12:P12"/>
    <mergeCell ref="Q12:R12"/>
    <mergeCell ref="S12:T12"/>
    <mergeCell ref="U12:V12"/>
    <mergeCell ref="W12:X12"/>
    <mergeCell ref="Y12:Z12"/>
    <mergeCell ref="C12:D12"/>
    <mergeCell ref="E12:F12"/>
    <mergeCell ref="G12:H12"/>
    <mergeCell ref="I12:J12"/>
    <mergeCell ref="K12:L12"/>
    <mergeCell ref="M12:N1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T249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0" sqref="B10:N10"/>
    </sheetView>
  </sheetViews>
  <sheetFormatPr baseColWidth="10" defaultRowHeight="15" x14ac:dyDescent="0.25"/>
  <cols>
    <col min="4" max="4" width="13.28515625" customWidth="1"/>
  </cols>
  <sheetData>
    <row r="9" spans="1:20" ht="18" x14ac:dyDescent="0.25">
      <c r="A9" s="1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1"/>
      <c r="P9" s="1"/>
    </row>
    <row r="10" spans="1:20" ht="18" x14ac:dyDescent="0.25">
      <c r="A10" s="1"/>
      <c r="B10" s="57" t="s">
        <v>95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1"/>
      <c r="P10" s="1"/>
    </row>
    <row r="11" spans="1:20" ht="18" x14ac:dyDescent="0.25">
      <c r="A11" s="1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1"/>
      <c r="P11" s="1"/>
    </row>
    <row r="12" spans="1:20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20" ht="25.5" x14ac:dyDescent="0.25">
      <c r="A13" s="1"/>
      <c r="B13" s="49" t="s">
        <v>94</v>
      </c>
      <c r="C13" s="50" t="s">
        <v>5</v>
      </c>
      <c r="D13" s="51" t="s">
        <v>69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"/>
      <c r="B14" s="52">
        <v>2010</v>
      </c>
      <c r="C14" s="52">
        <v>201</v>
      </c>
      <c r="D14" s="52">
        <v>1129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"/>
      <c r="B15" s="52">
        <v>2011</v>
      </c>
      <c r="C15" s="52">
        <v>249</v>
      </c>
      <c r="D15" s="52">
        <v>941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"/>
      <c r="B16" s="52">
        <v>2012</v>
      </c>
      <c r="C16" s="52">
        <v>210</v>
      </c>
      <c r="D16" s="52">
        <v>1073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25">
      <c r="A17" s="1"/>
      <c r="B17" s="52">
        <v>2013</v>
      </c>
      <c r="C17" s="52">
        <v>212</v>
      </c>
      <c r="D17" s="52">
        <v>985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25">
      <c r="A18" s="1"/>
      <c r="B18" s="52">
        <v>2014</v>
      </c>
      <c r="C18" s="52">
        <v>233</v>
      </c>
      <c r="D18" s="52">
        <v>1098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25">
      <c r="A19" s="1"/>
      <c r="B19" s="52">
        <v>2015</v>
      </c>
      <c r="C19" s="52">
        <v>266</v>
      </c>
      <c r="D19" s="52">
        <v>1419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25">
      <c r="A20" s="1"/>
      <c r="B20" s="52">
        <v>2016</v>
      </c>
      <c r="C20" s="52">
        <v>224</v>
      </c>
      <c r="D20" s="52">
        <v>1381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25">
      <c r="A21" s="1"/>
      <c r="B21" s="52">
        <v>2017</v>
      </c>
      <c r="C21" s="52">
        <v>241</v>
      </c>
      <c r="D21" s="52">
        <v>1641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25">
      <c r="A22" s="1"/>
      <c r="B22" s="52">
        <v>2018</v>
      </c>
      <c r="C22" s="52">
        <v>184</v>
      </c>
      <c r="D22" s="52">
        <v>1432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</sheetData>
  <mergeCells count="3">
    <mergeCell ref="B9:N9"/>
    <mergeCell ref="B10:N10"/>
    <mergeCell ref="B11:N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CNE 2017</vt:lpstr>
      <vt:lpstr>CNE 2018 </vt:lpstr>
      <vt:lpstr>CNE 2019</vt:lpstr>
      <vt:lpstr>Por departamento  Año 2018</vt:lpstr>
      <vt:lpstr>Comparativo por año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Grettel Morera González</dc:creator>
  <cp:lastModifiedBy>Silvia López Mora</cp:lastModifiedBy>
  <dcterms:created xsi:type="dcterms:W3CDTF">2019-03-28T19:54:32Z</dcterms:created>
  <dcterms:modified xsi:type="dcterms:W3CDTF">2019-05-27T18:53:51Z</dcterms:modified>
</cp:coreProperties>
</file>