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queryTables/queryTable1.xml" ContentType="application/vnd.openxmlformats-officedocument.spreadsheetml.queryTable+xml"/>
  <Override PartName="/xl/tables/table4.xml" ContentType="application/vnd.openxmlformats-officedocument.spreadsheetml.table+xml"/>
  <Override PartName="/xl/tables/table5.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daragon\Downloads\"/>
    </mc:Choice>
  </mc:AlternateContent>
  <xr:revisionPtr revIDLastSave="0" documentId="13_ncr:1_{E388BC42-97E0-40B0-9742-0E1296DE0752}" xr6:coauthVersionLast="47" xr6:coauthVersionMax="47" xr10:uidLastSave="{00000000-0000-0000-0000-000000000000}"/>
  <bookViews>
    <workbookView xWindow="-120" yWindow="-120" windowWidth="20730" windowHeight="11160" tabRatio="784" xr2:uid="{AA5A5E8B-7D42-4917-B69F-739E98E28446}"/>
  </bookViews>
  <sheets>
    <sheet name="Resumen" sheetId="15" r:id="rId1"/>
    <sheet name="Carreteras" sheetId="9" r:id="rId2"/>
    <sheet name="Puentes" sheetId="14" r:id="rId3"/>
    <sheet name="Alcantarillas y Vados " sheetId="8" r:id="rId4"/>
    <sheet name="Ríos y quebradas" sheetId="12" r:id="rId5"/>
    <sheet name="Sistemas de Agua" sheetId="3" r:id="rId6"/>
    <sheet name="Vivienda" sheetId="16" r:id="rId7"/>
    <sheet name="Agricola" sheetId="7" r:id="rId8"/>
    <sheet name="Pecuario" sheetId="11" r:id="rId9"/>
    <sheet name="Edificios Públicos" sheetId="10" r:id="rId10"/>
    <sheet name="Sistema Eléctrico" sheetId="2" r:id="rId11"/>
    <sheet name="Social" sheetId="4" r:id="rId12"/>
    <sheet name="Aeropuertos" sheetId="17" r:id="rId13"/>
  </sheets>
  <definedNames>
    <definedName name="_xlnm._FilterDatabase" localSheetId="3" hidden="1">'Alcantarillas y Vados '!$A$3:$R$32</definedName>
    <definedName name="_xlnm._FilterDatabase" localSheetId="1" hidden="1">Carreteras!$A$3:$R$191</definedName>
    <definedName name="_xlnm._FilterDatabase" localSheetId="2" hidden="1">Puentes!$A$3:$S$50</definedName>
    <definedName name="_xlnm._FilterDatabase" localSheetId="4" hidden="1">'Ríos y quebradas'!$A$3:$W$81</definedName>
    <definedName name="_xlnm._FilterDatabase" localSheetId="5" hidden="1">'Sistemas de Agua'!$A$3:$P$6</definedName>
    <definedName name="_xlnm._FilterDatabase" localSheetId="6" hidden="1">Vivienda!$A$3:$P$54</definedName>
    <definedName name="DatosExternos_1" localSheetId="12" hidden="1">Aeropuertos!$A$3:$N$4</definedName>
    <definedName name="DatosExternos_1" localSheetId="9" hidden="1">'Edificios Públicos'!$A$3:$X$7</definedName>
    <definedName name="DatosExternos_1" localSheetId="4" hidden="1">'Ríos y quebradas'!#REF!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N31" i="15" l="1"/>
  <c r="O31" i="15"/>
  <c r="O15" i="15"/>
  <c r="O28" i="15"/>
  <c r="O27" i="15"/>
  <c r="O26" i="15"/>
  <c r="O23" i="15"/>
  <c r="O22" i="15"/>
  <c r="O21" i="15"/>
  <c r="O14" i="15"/>
  <c r="O11" i="15"/>
  <c r="O10" i="15"/>
  <c r="O7" i="15"/>
  <c r="O6" i="15"/>
  <c r="O4" i="15"/>
  <c r="U56" i="12"/>
  <c r="P192" i="9"/>
  <c r="C5" i="15"/>
  <c r="O5" i="15" s="1"/>
  <c r="C7" i="15"/>
  <c r="F8" i="15"/>
  <c r="K18" i="15"/>
  <c r="O18" i="15" s="1"/>
  <c r="K5" i="15"/>
  <c r="U29" i="12"/>
  <c r="U28" i="12"/>
  <c r="U27" i="12"/>
  <c r="U26" i="12"/>
  <c r="U25" i="12"/>
  <c r="U24" i="12"/>
  <c r="U18" i="12"/>
  <c r="U17" i="12"/>
  <c r="U16" i="12"/>
  <c r="U15" i="12"/>
  <c r="U14" i="12"/>
  <c r="U13" i="12"/>
  <c r="U12" i="12"/>
  <c r="U11" i="12"/>
  <c r="U10" i="12"/>
  <c r="U9" i="12"/>
  <c r="U8" i="12"/>
  <c r="U7" i="12"/>
  <c r="U6" i="12"/>
  <c r="U5" i="12"/>
  <c r="U4" i="12"/>
  <c r="U32" i="12"/>
  <c r="U31" i="12"/>
  <c r="U30" i="12"/>
  <c r="U81" i="12"/>
  <c r="U80" i="12"/>
  <c r="U79" i="12"/>
  <c r="U78" i="12"/>
  <c r="U77" i="12"/>
  <c r="U76" i="12"/>
  <c r="U75" i="12"/>
  <c r="U74" i="12"/>
  <c r="U73" i="12"/>
  <c r="U58" i="12"/>
  <c r="U57" i="12"/>
  <c r="U55" i="12"/>
  <c r="U23" i="12"/>
  <c r="U22" i="12"/>
  <c r="U21" i="12"/>
  <c r="U20" i="12"/>
  <c r="U19" i="12"/>
  <c r="U54" i="12"/>
  <c r="U72" i="12"/>
  <c r="U53" i="12"/>
  <c r="U52" i="12"/>
  <c r="U51" i="12"/>
  <c r="U60" i="12"/>
  <c r="U59" i="12"/>
  <c r="U71" i="12"/>
  <c r="U70" i="12"/>
  <c r="U50" i="12"/>
  <c r="U49" i="12"/>
  <c r="U48" i="12"/>
  <c r="U47" i="12"/>
  <c r="U46" i="12"/>
  <c r="U45" i="12"/>
  <c r="U44" i="12"/>
  <c r="U43" i="12"/>
  <c r="U42" i="12"/>
  <c r="U41" i="12"/>
  <c r="U40" i="12"/>
  <c r="U39" i="12"/>
  <c r="U38" i="12"/>
  <c r="U37" i="12"/>
  <c r="U36" i="12"/>
  <c r="U35" i="12"/>
  <c r="U34" i="12"/>
  <c r="U69" i="12"/>
  <c r="U68" i="12"/>
  <c r="U67" i="12"/>
  <c r="U66" i="12"/>
  <c r="U65" i="12"/>
  <c r="U64" i="12"/>
  <c r="U63" i="12"/>
  <c r="U62" i="12"/>
  <c r="U61" i="12"/>
  <c r="U33" i="12"/>
  <c r="D29" i="15" l="1"/>
  <c r="E29" i="15"/>
  <c r="F29" i="15"/>
  <c r="G29" i="15"/>
  <c r="H29" i="15"/>
  <c r="I29" i="15"/>
  <c r="J29" i="15"/>
  <c r="K29" i="15"/>
  <c r="L29" i="15"/>
  <c r="M29" i="15"/>
  <c r="C29" i="15"/>
  <c r="D24" i="15"/>
  <c r="E24" i="15"/>
  <c r="F24" i="15"/>
  <c r="G24" i="15"/>
  <c r="H24" i="15"/>
  <c r="I24" i="15"/>
  <c r="J24" i="15"/>
  <c r="K24" i="15"/>
  <c r="L24" i="15"/>
  <c r="M24" i="15"/>
  <c r="C24" i="15"/>
  <c r="D19" i="15"/>
  <c r="E19" i="15"/>
  <c r="F19" i="15"/>
  <c r="G19" i="15"/>
  <c r="H19" i="15"/>
  <c r="I19" i="15"/>
  <c r="J19" i="15"/>
  <c r="L19" i="15"/>
  <c r="M19" i="15"/>
  <c r="C19" i="15"/>
  <c r="D16" i="15"/>
  <c r="E16" i="15"/>
  <c r="F16" i="15"/>
  <c r="G16" i="15"/>
  <c r="H16" i="15"/>
  <c r="I16" i="15"/>
  <c r="J16" i="15"/>
  <c r="K16" i="15"/>
  <c r="L16" i="15"/>
  <c r="M16" i="15"/>
  <c r="C16" i="15"/>
  <c r="D12" i="15"/>
  <c r="E12" i="15"/>
  <c r="F12" i="15"/>
  <c r="G12" i="15"/>
  <c r="H12" i="15"/>
  <c r="I12" i="15"/>
  <c r="J12" i="15"/>
  <c r="K12" i="15"/>
  <c r="L12" i="15"/>
  <c r="M12" i="15"/>
  <c r="C12" i="15"/>
  <c r="D8" i="15"/>
  <c r="E8" i="15"/>
  <c r="G8" i="15"/>
  <c r="H8" i="15"/>
  <c r="I8" i="15"/>
  <c r="J8" i="15"/>
  <c r="K8" i="15"/>
  <c r="L8" i="15"/>
  <c r="M8" i="15"/>
  <c r="C8" i="15"/>
  <c r="O16" i="15"/>
  <c r="M31" i="15" l="1"/>
  <c r="J31" i="15"/>
  <c r="I31" i="15"/>
  <c r="D31" i="15"/>
  <c r="L31" i="15"/>
  <c r="H31" i="15"/>
  <c r="G31" i="15"/>
  <c r="F31" i="15"/>
  <c r="E31" i="15"/>
  <c r="C31" i="15"/>
  <c r="K19" i="15"/>
  <c r="K31" i="15" s="1"/>
  <c r="O12" i="15"/>
  <c r="O24" i="15"/>
  <c r="O29" i="15"/>
  <c r="O19" i="15"/>
  <c r="O8" i="15"/>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D563AC65-97DE-4224-9F31-79721121370F}" keepAlive="1" name="Consulta - Aeropuertos" description="Conexión a la consulta 'Aeropuertos' en el libro." type="5" refreshedVersion="8" background="1" saveData="1">
    <dbPr connection="Provider=Microsoft.Mashup.OleDb.1;Data Source=$Workbook$;Location=Aeropuertos;Extended Properties=&quot;&quot;" command="SELECT * FROM [Aeropuertos]"/>
  </connection>
  <connection id="2" xr16:uid="{BE3A1FCD-9099-48DD-B4D3-610546E94022}" keepAlive="1" name="Consulta - Edificios públicos" description="Conexión a la consulta 'Edificios públicos' en el libro." type="5" refreshedVersion="8" background="1" saveData="1">
    <dbPr connection="Provider=Microsoft.Mashup.OleDb.1;Data Source=$Workbook$;Location=&quot;Edificios públicos&quot;;Extended Properties=&quot;&quot;" command="SELECT * FROM [Edificios públicos]"/>
  </connection>
  <connection id="3" xr16:uid="{9C9E89C7-81C8-434E-83E0-912A4DE3AA78}" keepAlive="1" name="Consulta - Ríos y quebradas (2)" description="Conexión a la consulta 'Ríos y quebradas (2)' en el libro." type="5" refreshedVersion="8" background="1" saveData="1">
    <dbPr connection="Provider=Microsoft.Mashup.OleDb.1;Data Source=$Workbook$;Location=&quot;Ríos y quebradas (2)&quot;;Extended Properties=&quot;&quot;" command="SELECT * FROM [Ríos y quebradas (2)]"/>
  </connection>
</connections>
</file>

<file path=xl/sharedStrings.xml><?xml version="1.0" encoding="utf-8"?>
<sst xmlns="http://schemas.openxmlformats.org/spreadsheetml/2006/main" count="6497" uniqueCount="2074">
  <si>
    <t>ObjectID</t>
  </si>
  <si>
    <t>Institución Informante</t>
  </si>
  <si>
    <t>Cantón</t>
  </si>
  <si>
    <t>Distrito</t>
  </si>
  <si>
    <t>Poblado</t>
  </si>
  <si>
    <t>Sistema afectado</t>
  </si>
  <si>
    <t>Descripción de los Daños</t>
  </si>
  <si>
    <t>Descripción de las Obras o Labores Requeridas</t>
  </si>
  <si>
    <t>Estado actual de la afectación</t>
  </si>
  <si>
    <t>Monto estimado de costo de obras y labores</t>
  </si>
  <si>
    <t xml:space="preserve"> FUENTE DE LOS RECURSOS</t>
  </si>
  <si>
    <t xml:space="preserve"> COMENTARIOS U OBSERVACIONES</t>
  </si>
  <si>
    <t>Upala</t>
  </si>
  <si>
    <t>Bijagua</t>
  </si>
  <si>
    <t xml:space="preserve">Distribución y comercialización </t>
  </si>
  <si>
    <t>Generación</t>
  </si>
  <si>
    <t>Trasmisión</t>
  </si>
  <si>
    <t xml:space="preserve">Ingeniería y Construcción </t>
  </si>
  <si>
    <t>CENCE</t>
  </si>
  <si>
    <t>Otro</t>
  </si>
  <si>
    <t>Al incluir esta afectación en el Plan General de la Emergencia, ¿hay disposición de la institución para actuar como Unidad Ejecutora?</t>
  </si>
  <si>
    <t>Indique el nombre de la Unidad Ejecutora</t>
  </si>
  <si>
    <t>Cantidad de personas beneficiarias</t>
  </si>
  <si>
    <t>Compañía Nacional de Fuerza y Luz</t>
  </si>
  <si>
    <t>San Carlos</t>
  </si>
  <si>
    <t>Florencia</t>
  </si>
  <si>
    <t>Santa Rita</t>
  </si>
  <si>
    <t>2</t>
  </si>
  <si>
    <t>Grandes Deslizamientos generan escombros, que ocasionan:
-Daños de caminos internos, cunetas, puentes, y estructuras adicionales (incluido manejo de aguas).
-Daños en la Línea Eléctrica de Media Tensión interna de la Planta. Incluido: posteado, cables de potencia, fibra óptica, anclajes y demás equipos.
-Daño Tubería de presión por impacto de escombros.
-Ingreso de escombros a Subestación.
-Ingreso de agua y lodos a Casa de Máquinas.</t>
  </si>
  <si>
    <t>-Habilitar accesos para la reparación de los Sitios de Operación, equipos e infraestructura. Mediante la contratación externa de maquinaria y mano de obra.
-Reparación en tramos de la Línea Eléctrica de Media Tensión interna de la Planta. Incluido: posteado, cables de potencia, fibra óptica, anclajes y demás equipos. Se contrata la reparación a cuadrillas del servicio de Distribución, incluido el costo de materiales, traslados, viáticos-hospedaje y gestión administrativa. Se incluye costo alquiler planta emergencia y combustible.
-Remoción de escombros por maquinaria y de manera manual, para habilitar tubería de presión y realizar estudios de ingeniería para valorar la implementación de obras adicionales. Los estudios contratados podrían arrojar la necesidad de obras y equipos complementarios.
-Retiro de escombros en la Subestación, más reemplazo de piedra tercera y pruebas técnicas.
-Limpieza de lodos y agua sobre el ingreso a Casa de Máquinas. Incluye limpieza y pruebas técnicas.</t>
  </si>
  <si>
    <t>Funcionamiento habitual con afectaciones</t>
  </si>
  <si>
    <t>Sí</t>
  </si>
  <si>
    <t>Dirección Generación de la Energía</t>
  </si>
  <si>
    <t>Nos encontramos en una etapa de estudios de ingeniería que nos pueden arrojar la necesidad de obras y equipos adicionales para resguardar la seguridad operativa. De ahí que el monto estimado se basa en los costos incurridos actualmente.</t>
  </si>
  <si>
    <t>La Cruz</t>
  </si>
  <si>
    <t>Institución informante</t>
  </si>
  <si>
    <t>Tipo de fuente</t>
  </si>
  <si>
    <t>Obra, Estructura o Componente Afectado</t>
  </si>
  <si>
    <t>Descripción de los daños</t>
  </si>
  <si>
    <t>Descripción de las obras o labores requeridas</t>
  </si>
  <si>
    <t>Fuente de los recursos</t>
  </si>
  <si>
    <t>Comentarios u observaciones</t>
  </si>
  <si>
    <t>Acueductos y Alcantarillados, AyA</t>
  </si>
  <si>
    <t>Recursos Propios</t>
  </si>
  <si>
    <t>Santa Rita de Florencia</t>
  </si>
  <si>
    <t>Superficial</t>
  </si>
  <si>
    <t xml:space="preserve">Deslizamientos y colapso de tuberías de conducción y distribución, Se realizó la visita de Geólogo de la CNE, personal técnico de la ORAC y fontanero de la ASADA  para hacer valoraciones de las áreas afectadas en las tuberías de conducción. El personal de la ASADA y con apoyo de otras ASADAS realizaron trabajos de mantenimiento en línea de conducción (19 Socios) y nacientes para restablecer el servicio de agua potable, sin embargo al final del día se indicó que el sistema volvió a colapsar. Se distribuyó agua con tanquetas casa por casa, y además se ubican tanques en zonas estratégicas para que sea aprovechado por los usuarios. </t>
  </si>
  <si>
    <t>Se tramitaron los fondos para el proyecto mediante el Comité Municipal de Emergencia, se compraron los materiales y actualmente el proyecto está en ejecución.</t>
  </si>
  <si>
    <t>AyA - ASADA</t>
  </si>
  <si>
    <t>FNE</t>
  </si>
  <si>
    <t>Sistema ASADA Santa Rita</t>
  </si>
  <si>
    <t>Monterrey</t>
  </si>
  <si>
    <t xml:space="preserve">San Miguel Sabalito y El Corozo </t>
  </si>
  <si>
    <t>Deslizamientos y colapso tuberías de conducción (200 viviendas con problemas de interrupción del servicio). Debido a los deslizamientos continuos se prevé nuevas interrupciones.
Se requiere criterio geológico, preliminarmente se recomienda cambiar toda la tubería de conducción en otra ubicación en calle pública, 4,6km de tubería PVC de 100mm. Se realiza visita el día 04 de julio del 2022, aún a la espera de resultados.</t>
  </si>
  <si>
    <t>Se requiere de la compra de 4.6 Km de tubería PVC 10mm SDR26.</t>
  </si>
  <si>
    <t>Funcionamiento restringido</t>
  </si>
  <si>
    <t>Sistema ASADA San Miguel Sabalito</t>
  </si>
  <si>
    <t>Penjamo</t>
  </si>
  <si>
    <t>Tarrazú</t>
  </si>
  <si>
    <t>San Lorenzo</t>
  </si>
  <si>
    <t>Quebrada Arroyo</t>
  </si>
  <si>
    <t>Deslizamientos, tanque de captación dañado, tubería colapsada, camino totalmente dañado. La ASADA actualmente está utilizando una quebrada para el abastecimiento de agua a la población. La tubería restablecida está sumamente vulnerable a otro evento.</t>
  </si>
  <si>
    <t>Continúa el daño y aún no hay acceso, por lo que aun no se puede  valorar propuesta ni su costo.</t>
  </si>
  <si>
    <t>Sistema ASADA Quebrada Arroyo</t>
  </si>
  <si>
    <t>Guatuso</t>
  </si>
  <si>
    <t>Katira</t>
  </si>
  <si>
    <t>Santa Elena</t>
  </si>
  <si>
    <t>Cuajiniquil</t>
  </si>
  <si>
    <t>Barrio o Localidad</t>
  </si>
  <si>
    <t>Personas afectadas entre 0 y 11 años</t>
  </si>
  <si>
    <t>Personas afectadas entre 12 y 17 años</t>
  </si>
  <si>
    <t>Personas afectadas entre 18 y 64 años</t>
  </si>
  <si>
    <t>Personas afectadas de mas de 65 años</t>
  </si>
  <si>
    <t>Total de personas afectadas por grupo etario</t>
  </si>
  <si>
    <t>Cantidad de hombres afectados</t>
  </si>
  <si>
    <t>Cantidad de mujeres afectadas</t>
  </si>
  <si>
    <t>Cantidad de personas con discapacidad</t>
  </si>
  <si>
    <t>Cantidad de personas indigenas afectas</t>
  </si>
  <si>
    <t>Propuesta</t>
  </si>
  <si>
    <t>Institución</t>
  </si>
  <si>
    <t>Monto</t>
  </si>
  <si>
    <t>Sarapiquí</t>
  </si>
  <si>
    <t>La Virgen</t>
  </si>
  <si>
    <t>Sector E</t>
  </si>
  <si>
    <t xml:space="preserve">Otorgamiento de subsidios </t>
  </si>
  <si>
    <t>IMAS</t>
  </si>
  <si>
    <t>Turrialba</t>
  </si>
  <si>
    <t xml:space="preserve">Turrialba </t>
  </si>
  <si>
    <t xml:space="preserve">Otorgamiento de Subsidios </t>
  </si>
  <si>
    <t xml:space="preserve">Florencia </t>
  </si>
  <si>
    <t xml:space="preserve">Centro </t>
  </si>
  <si>
    <t xml:space="preserve">Cuestillas </t>
  </si>
  <si>
    <t xml:space="preserve">La Vieja </t>
  </si>
  <si>
    <t>Otorgamiento de subsidios.</t>
  </si>
  <si>
    <t xml:space="preserve">Santa Clara </t>
  </si>
  <si>
    <t xml:space="preserve">Santa Rita </t>
  </si>
  <si>
    <t>Otorgamiento de subsidios</t>
  </si>
  <si>
    <t>Pital</t>
  </si>
  <si>
    <t>Centro</t>
  </si>
  <si>
    <t>Veracruz</t>
  </si>
  <si>
    <t>Aguas Claras</t>
  </si>
  <si>
    <t>Cuatro bocas</t>
  </si>
  <si>
    <t>Delicias</t>
  </si>
  <si>
    <t xml:space="preserve">Cabeza de León </t>
  </si>
  <si>
    <t>Santa Clara</t>
  </si>
  <si>
    <t>Bello Horizonte</t>
  </si>
  <si>
    <t xml:space="preserve">Las Vueltas </t>
  </si>
  <si>
    <t>Puerto Soley</t>
  </si>
  <si>
    <t>Santa Cecilia</t>
  </si>
  <si>
    <t>Juntas del Caoba</t>
  </si>
  <si>
    <t xml:space="preserve">Santa Cecilia </t>
  </si>
  <si>
    <t xml:space="preserve">Agua Caliente </t>
  </si>
  <si>
    <t xml:space="preserve">Cuajiniquil </t>
  </si>
  <si>
    <t>Solución</t>
  </si>
  <si>
    <t>Monto estimado</t>
  </si>
  <si>
    <t>San Rafael</t>
  </si>
  <si>
    <t>Betania</t>
  </si>
  <si>
    <t>El Carmen</t>
  </si>
  <si>
    <t>Pataste</t>
  </si>
  <si>
    <t>Patastillo</t>
  </si>
  <si>
    <t>San Juan</t>
  </si>
  <si>
    <t>Tempatal</t>
  </si>
  <si>
    <t>Cuestillas</t>
  </si>
  <si>
    <t>Pocosol</t>
  </si>
  <si>
    <t>Esterito</t>
  </si>
  <si>
    <t>Los Chiles</t>
  </si>
  <si>
    <t>Número de fincas o productores</t>
  </si>
  <si>
    <t>Actividad o productos</t>
  </si>
  <si>
    <t>Especifique la actividad o producto</t>
  </si>
  <si>
    <t>Número de hectáreas dañadas</t>
  </si>
  <si>
    <t>Número de hectáreas destruidas</t>
  </si>
  <si>
    <t>Descripción de las Obras o labores requeridas</t>
  </si>
  <si>
    <t>¿hay disposición de la institución para ser Unidad Ejecutora?</t>
  </si>
  <si>
    <t>Cuatro Bocas</t>
  </si>
  <si>
    <t>Maiz</t>
  </si>
  <si>
    <t xml:space="preserve">Reconstrucción con apoyo de fertilizantes para la reactivación de la actividad, para 3 hectáreas, con fertilizante como 10-30-10, fertilizante como nitrato de amonio y otros de acuerdo a la actividad de la afectación y a los requerimientos nutricionales del cultivo afectado para la reactivación.
Se elaboro la ficha técnica para tal fin, con lo cual se respalda lo señalado y elaborado por el MAG en la Huetar Norte
</t>
  </si>
  <si>
    <t>Ministerio de Agricultura y Ganadería</t>
  </si>
  <si>
    <t>Se presenta propuesta para que se incluya en el plan de intervención y su debida aprobación</t>
  </si>
  <si>
    <t>Platano</t>
  </si>
  <si>
    <t>Canalete</t>
  </si>
  <si>
    <t>El Progreso, La Unión y Maquengal</t>
  </si>
  <si>
    <t>La Cruz, Pavas y Fosforo</t>
  </si>
  <si>
    <t>Arroz</t>
  </si>
  <si>
    <t>Pavas y Mexico</t>
  </si>
  <si>
    <t>Pavas</t>
  </si>
  <si>
    <t>Pipian</t>
  </si>
  <si>
    <t>San José o Pizote</t>
  </si>
  <si>
    <t>Jomuza, Delirio, La Victoria y VillaHermosa</t>
  </si>
  <si>
    <t>La Unión</t>
  </si>
  <si>
    <t>Cacao</t>
  </si>
  <si>
    <t>Jomuza</t>
  </si>
  <si>
    <t>Chile_picante</t>
  </si>
  <si>
    <t xml:space="preserve">Se presenta propuesta para que se incluya en el plan de intervención y su debida aprobación
</t>
  </si>
  <si>
    <t>La Victoria</t>
  </si>
  <si>
    <t>Jengibre</t>
  </si>
  <si>
    <t>Jomuza, La Unión, La Victoria, Las Camelias, San José y Villa Hermosa</t>
  </si>
  <si>
    <t>Malanga</t>
  </si>
  <si>
    <t>Nampi</t>
  </si>
  <si>
    <t>Las Camelias y Pizotillo</t>
  </si>
  <si>
    <t>San Pedro, San Ramon y La Victoria</t>
  </si>
  <si>
    <t>San Luis</t>
  </si>
  <si>
    <t>Fosforo, San Jorge, Llano Azul, El Recreo y Upala</t>
  </si>
  <si>
    <t>Llano Azul</t>
  </si>
  <si>
    <t>Papaya</t>
  </si>
  <si>
    <t>Yolillal</t>
  </si>
  <si>
    <t>Nazaret y el Carmen</t>
  </si>
  <si>
    <t>Socorro y San Isidro</t>
  </si>
  <si>
    <t>Provincia</t>
  </si>
  <si>
    <t>Número de Ruta o Descripción del Tramo</t>
  </si>
  <si>
    <t>Nombre del cauce (río, quebrada, canal, otro)</t>
  </si>
  <si>
    <t>MOPT - Consejo Nacional de Vialidad (CONAVI)</t>
  </si>
  <si>
    <t>San José</t>
  </si>
  <si>
    <t>San Marcos</t>
  </si>
  <si>
    <t>Guadalupe</t>
  </si>
  <si>
    <t>RN226, SC10141, EL LLANO DE SAN MARCOS TARRAZU(CRUCE EL VAPOR)(LTE CANTONAL)-SAN MARCOS(R.303)</t>
  </si>
  <si>
    <t>Sin nombre</t>
  </si>
  <si>
    <t xml:space="preserve">"Socavación de talud y colapso de cabezal y alcantarilla."
</t>
  </si>
  <si>
    <t xml:space="preserve">Restitución de cabezal colapsado y confinamiento de talud
</t>
  </si>
  <si>
    <t>Gerencia de Conservación de Vías y Puentes</t>
  </si>
  <si>
    <t xml:space="preserve">Peligro con la acera 
</t>
  </si>
  <si>
    <t>RN303, SC10632, MATA DE CAÑA(IGLESIA)-SAN CARLOS(IGLESIA)</t>
  </si>
  <si>
    <t xml:space="preserve">"Socavación de talud y colapso de cabezal y alcantarilla"
</t>
  </si>
  <si>
    <t xml:space="preserve">Restitución de cabezal colapsado y confinamiento de talud.
</t>
  </si>
  <si>
    <t xml:space="preserve">Corte de 0,80 m en carril derecho
</t>
  </si>
  <si>
    <t>Alajuela</t>
  </si>
  <si>
    <t>Villanueva</t>
  </si>
  <si>
    <t>RN170, SC21041, LTE PROV.GUANACASTE/ALAJUELA(R.HACIENDAS)-VILLANUEVA(IGLESIA)</t>
  </si>
  <si>
    <t xml:space="preserve">Colapso de paso de alcantarilla
</t>
  </si>
  <si>
    <t xml:space="preserve">Remoción de estructura colapsada, colocación de tubería de 2440 mm, reposición de rellenos y confección de cabezales de entrada y salida.
</t>
  </si>
  <si>
    <t/>
  </si>
  <si>
    <t>Aguas Zarcas</t>
  </si>
  <si>
    <t>Caporal / Calle Jeramías</t>
  </si>
  <si>
    <t>RN250, SC20870, AGUAS ZARCAS(R.140)-LOS CHILES(R.751)</t>
  </si>
  <si>
    <t>Sin Nombre</t>
  </si>
  <si>
    <t xml:space="preserve">Colapso del Sistema de Alcantarillado e inundación a propiedades privadas
</t>
  </si>
  <si>
    <t xml:space="preserve">Colocación de nueva tubería en 1,20 m más obras menores de concreto
</t>
  </si>
  <si>
    <t xml:space="preserve">Trámite en Gestión de Contratación bajo la modalidad de Imprevisibilidad con requerimiento de aprobación del Consejo de Administración CONAVI
</t>
  </si>
  <si>
    <t>RN739, SC21582, LA VIEJA(ESCUELA)-SANTA RITA (RIO SANTA CLARA)</t>
  </si>
  <si>
    <t xml:space="preserve">Socavado y caída del cabezal de salida y tubo de salida. En el paso del alcantarillado se perdió la carpeta, por lo tanto necesita la sustitución de la misma
</t>
  </si>
  <si>
    <t xml:space="preserve">Sustitución del paso de alcantarilla y mejoramiento del manejo de aguas
</t>
  </si>
  <si>
    <t>RN141, SC20681, FLORENCIA(R.35)-SANTA CLARA(IGLESIA)</t>
  </si>
  <si>
    <t>Gerencia de Conservación de Vía y Puentes</t>
  </si>
  <si>
    <t>RT20201, SC29003, Bajo Rodríguez Ruta 702 - Puente Lte. Cantonal</t>
  </si>
  <si>
    <t xml:space="preserve">"Paso de alcantarilla de tres  paralelas. 
Se requiere mejorar rellenos de aproximación, manejo de aguas abajo, reparar el cabezal y mejorar menajo de auas en sus extremo, se requiere MAC para reparar la calzada en el paso de las alcantarillas."
</t>
  </si>
  <si>
    <t xml:space="preserve">Reforzar el enrocado actual y extenderlo, también se puede ampliar el margen aguas abajo 
</t>
  </si>
  <si>
    <t xml:space="preserve">Katira </t>
  </si>
  <si>
    <t>RN4, SC20722, SAN RAFAEL DE GUATUSO(R.143)-SAN LUIS DE UPALA (RÍO RITO)(LIMITE CANTONAL)</t>
  </si>
  <si>
    <t>Río Thiales</t>
  </si>
  <si>
    <t xml:space="preserve">alcantarilla corrugada en Katira, la estructura existente presenta daños tanto en las tuberías como en los cabezales de concreto hidráulico, principalmente en la sección aguas arriba. Se logra observar un desprendimiento de material granular fuera de la sección de la calzada que genero un hundimiento en el relleno y el posible volteo que presenta el cabezal de entrada a las tuberías. El volteo de este cabezal generó un empuje ascendente que lo desligo de la tubería izquierda, sin provocar una deformación significativa en la misma.
</t>
  </si>
  <si>
    <t xml:space="preserve">Recuperar y construir las obras de manejo y canalización de aguas
</t>
  </si>
  <si>
    <t>Longitud en Km</t>
  </si>
  <si>
    <t>Ancho en metros</t>
  </si>
  <si>
    <t>MOPT - División de Obras Públicas</t>
  </si>
  <si>
    <t>Dos Ríos</t>
  </si>
  <si>
    <t xml:space="preserve">Birmania, Brasilia, Paraiso, América, Los Laureles </t>
  </si>
  <si>
    <t xml:space="preserve">Ruta Nacional N° 4  Birmania - Brasilia Sección de Control 21025 </t>
  </si>
  <si>
    <t>Pérdida de la superficie de ruedo (lastre) y formación de surcos.</t>
  </si>
  <si>
    <t>Limpieza, conformación, mejoramiento y conservación de la estructura de pavimento.</t>
  </si>
  <si>
    <t>MOPT - División de Obra Pública por medio de la Dirección Regional Macro Zona San Carlos</t>
  </si>
  <si>
    <t>Ruta Nacional N°4 Brasilia - Santa Cecilia</t>
  </si>
  <si>
    <t>MOPT - División de Obra Pública</t>
  </si>
  <si>
    <t>San Jorge</t>
  </si>
  <si>
    <t>Ruta Nacional 733 San Josrge - Santa Fé  (sección de control 21111)</t>
  </si>
  <si>
    <t>San Rafael, Santa Fé, San Martín</t>
  </si>
  <si>
    <t>Ruta Nacional 733, Sección de Control 21111</t>
  </si>
  <si>
    <t xml:space="preserve">San Rafael, San Jorge, Santa Fe, </t>
  </si>
  <si>
    <t>Ruta Nacional 733, Sección de control 21112</t>
  </si>
  <si>
    <t xml:space="preserve">Mopt - División de Obra Pública </t>
  </si>
  <si>
    <t>Heredia</t>
  </si>
  <si>
    <t>Llanuras del Gaspar</t>
  </si>
  <si>
    <t xml:space="preserve">Fátima, La Aldea, </t>
  </si>
  <si>
    <t>Ruta Nacional 507 - Sección de Control 40772</t>
  </si>
  <si>
    <t xml:space="preserve">Mopt - División de Obras Públicas  </t>
  </si>
  <si>
    <t>Delta Costa Rica, Fátima</t>
  </si>
  <si>
    <t>Ruta Nacional 507, Sección de Control 40780</t>
  </si>
  <si>
    <t>Mopt - División de Obras Públicas</t>
  </si>
  <si>
    <t>El Achiote, San Julian, La Aldea</t>
  </si>
  <si>
    <t>Ruta 507 Sección de Control 40771</t>
  </si>
  <si>
    <t>Mopt - División de Obra Pública</t>
  </si>
  <si>
    <t xml:space="preserve">Las Marías, La Gata, </t>
  </si>
  <si>
    <t>Ruta Nacional 510, Sección de Control 40820</t>
  </si>
  <si>
    <t xml:space="preserve">MOPT - División de Obras Públicas </t>
  </si>
  <si>
    <t>Caño Negro</t>
  </si>
  <si>
    <t>Barrio Berlín, San Emilio, Caño Negro, Veracruz, Campo Verde, Colonia Puntarenas</t>
  </si>
  <si>
    <t>Ruta Nacional 138</t>
  </si>
  <si>
    <t>En el camino hay afectación por perdida de material de la superficie debido a las fuertes lluvias, hundimientos, pegaderos, zonas anegadas.</t>
  </si>
  <si>
    <t>Limpieza, conformación, mejoramiento y conservación de la estructura de pavimento, levantamieto del terraplen de la vía.</t>
  </si>
  <si>
    <t xml:space="preserve">Los Chiles, Aguas Zarvas, Pital, Sahino, San Jorge,  Boca Tapada, Boca Río San Carlos, </t>
  </si>
  <si>
    <t>Ruta Nacional 250</t>
  </si>
  <si>
    <t xml:space="preserve">Perdida de material de la superficie de ruedo debido a las fuertes lluvias, se presentaron zonas anegadas, que generaron huecos y surcos. </t>
  </si>
  <si>
    <t xml:space="preserve">Limpieza, conformación, mejoramiento y conservación de la estructura de pavimento, levantamiento del terraplen de la vía </t>
  </si>
  <si>
    <t xml:space="preserve">Mopt - División de Obras Públicas </t>
  </si>
  <si>
    <t>Medio Queso, Cuatro Esquinas, Primavera, Santa Fe, La Florida,  El Cruce,  El Triunfo,  Hernández</t>
  </si>
  <si>
    <t>Ruta Nacional 760</t>
  </si>
  <si>
    <t>Perdida de material de la superficie de ruedo debido a las fuertes lluvias, se presentaron zonas anegadas, que generaron huecos y surcos</t>
  </si>
  <si>
    <t xml:space="preserve">Limpieza, conformación, mejoramiento y conse Perdida de material de la superficie de ruedo </t>
  </si>
  <si>
    <t>Mopt - División de Obras Fluviales</t>
  </si>
  <si>
    <t>Cartago</t>
  </si>
  <si>
    <t>Chirripó</t>
  </si>
  <si>
    <t xml:space="preserve"> Bajo Pacuare, Grano de Oreo</t>
  </si>
  <si>
    <t xml:space="preserve">414 </t>
  </si>
  <si>
    <t>Deslizamiento , corte en un carril de la vía</t>
  </si>
  <si>
    <t xml:space="preserve">
Estudios, diseño y construcción para estabilización </t>
  </si>
  <si>
    <t>No</t>
  </si>
  <si>
    <t>411</t>
  </si>
  <si>
    <t xml:space="preserve">Daños en la superficie de ruedo debido al agua que corría por la superficie.
Deterioro del sistema de drenaje, </t>
  </si>
  <si>
    <t xml:space="preserve">Rehabilitación de sistema de drenaje
Conformación de superficies
Relastrado 
</t>
  </si>
  <si>
    <t>Dirección Regional II</t>
  </si>
  <si>
    <t>Fátima, Delta CR, Aldea, Fátima, El Achiote, Julián, Las Marías, Fca Coyol, Col Sn José, Pto Viejo</t>
  </si>
  <si>
    <t>507</t>
  </si>
  <si>
    <t xml:space="preserve">Perdida de la superficie de rodamiento, deformaciones pronunciadas en la estructura de pavimento, revestimiento de cunetas, colapso de drenajes menores, </t>
  </si>
  <si>
    <t xml:space="preserve">Diseño y Construcción a fin de recuperar la infraestructura vial de la ruta 507, se considera dentro del alcance la limpieza, conformación, paquete estructural de pavimentos, drenaje y subdrenajes transversales, drenajes menores, y drenajes mayores. 
</t>
  </si>
  <si>
    <t xml:space="preserve">Las Marías, La Gata, Trinidad, </t>
  </si>
  <si>
    <t>510</t>
  </si>
  <si>
    <t>Perdida de la superficie de rodamiento, deformaciones pronunciadas en la estructura de pavimento, revestimiento de cunetas, colapso de drenajes menores</t>
  </si>
  <si>
    <t>Diseño y Reconstrucción de la ruta, drenajes transversales, drenajes menores, limpieza, conformación, elevación de rasante, paquete estructural de pavimento</t>
  </si>
  <si>
    <t xml:space="preserve">Estero Grande, Boca Río Sucio, Colonia San José, Los Arbolitos, </t>
  </si>
  <si>
    <t>505</t>
  </si>
  <si>
    <t>Perdida de la superficie de rodamiento, deformaciones pronunciadas en la estructura de pavimento, revestimiento de cunetas, colapso de drenajes menores,</t>
  </si>
  <si>
    <t xml:space="preserve">Diseño y Reconstrucción de la ruta, drenajes transversales, drenajes menores, limpieza, conformación, elevación de rasante, paquete estructural de pavimento
</t>
  </si>
  <si>
    <t>Bajos de chilamate, Pueblo Nuevo.</t>
  </si>
  <si>
    <t>506</t>
  </si>
  <si>
    <t xml:space="preserve">Reconstrucción de la ruta, limpieza, conformación, elevación de rasante, paquete estructural de pavimento </t>
  </si>
  <si>
    <t>Cureña</t>
  </si>
  <si>
    <t xml:space="preserve">Cureña, Pangola, Hacienda Herradura, Chaparrón,  Golfito </t>
  </si>
  <si>
    <t>745</t>
  </si>
  <si>
    <t>Reconstrucción de la ruta, drenajes transversales, drenajes menores, limpieza, conformación, elevación de rasante, paquete estructural de pavimento</t>
  </si>
  <si>
    <t>Las Horquetas</t>
  </si>
  <si>
    <t>Río Frío, Finca 6, Río Chirripio, La Vuelta, Horqueta</t>
  </si>
  <si>
    <t>229</t>
  </si>
  <si>
    <t xml:space="preserve">Deformaciones de la superficie de ruego, obstrucción de drenajes menores. </t>
  </si>
  <si>
    <t xml:space="preserve">Limpieza de márgenes, conformación, limpieza de drenajes transversales </t>
  </si>
  <si>
    <t>Dirección</t>
  </si>
  <si>
    <t>Naturaleza de Uso</t>
  </si>
  <si>
    <t>Especifique</t>
  </si>
  <si>
    <t>Nombre del Edificio</t>
  </si>
  <si>
    <t>¿Este Edificio es Patrimonio Cultural?</t>
  </si>
  <si>
    <t>M2 de Construcción</t>
  </si>
  <si>
    <t>Tenencia</t>
  </si>
  <si>
    <t>Descripción de Daños</t>
  </si>
  <si>
    <t>Nivel de Afectación</t>
  </si>
  <si>
    <t>Chilamate</t>
  </si>
  <si>
    <t>Plantel MOPT</t>
  </si>
  <si>
    <t>Otros</t>
  </si>
  <si>
    <t>Plantel, Taller, oficinas, cabinas</t>
  </si>
  <si>
    <t>Plantel Dirección Regional MOPT</t>
  </si>
  <si>
    <t>NO</t>
  </si>
  <si>
    <t>Propia</t>
  </si>
  <si>
    <t>Erosión de la margen del Río Sarapiqui, perdida de terreno.</t>
  </si>
  <si>
    <t>Dañado</t>
  </si>
  <si>
    <t>Obra de Protección</t>
  </si>
  <si>
    <t>Obras de protección en cauce Río Sarapiqui.</t>
  </si>
  <si>
    <t xml:space="preserve">Plantel </t>
  </si>
  <si>
    <t xml:space="preserve">Plantel MOPT </t>
  </si>
  <si>
    <t xml:space="preserve">Erosión de las márgenes del Río Turrialba y Río Colorado. vulnerabilidad de las instalaciones </t>
  </si>
  <si>
    <t>Reubicar</t>
  </si>
  <si>
    <t>Reubicación de las instalaciones del MOPT sede Turriabla, contempla estudios, diseño y construccion de las nuevas instalaciones. tambien se requiere el estudio, diseño y construccción de las obras de protección de las márgenes del Río Turrialba y el Río Colorado</t>
  </si>
  <si>
    <t xml:space="preserve">Reubicación del plantel, oficinas, talleres, cabinas, y la construcción de las obras de protección de las márgenes de ambos ríos. </t>
  </si>
  <si>
    <t>Erosión de la margen del cauce Río Balsa</t>
  </si>
  <si>
    <t>Obras de protección en cauce, cerramiento perimetral</t>
  </si>
  <si>
    <t xml:space="preserve">Plantel Policía de Tránsito </t>
  </si>
  <si>
    <t xml:space="preserve">Erosión de la margen del cauce Río Sarapiquí </t>
  </si>
  <si>
    <t>Estudios, diseño y construcción de las instalaciones del Plantel para su reubicación.</t>
  </si>
  <si>
    <t xml:space="preserve">MOPT </t>
  </si>
  <si>
    <t>Actividad</t>
  </si>
  <si>
    <t>Ganaderia_de_cria</t>
  </si>
  <si>
    <t xml:space="preserve">Reconstrucción con apoyo de fertilizantes para la reactivación de la actividad, con la dotación de semilla de pasto mejorado para 3 hectáreas, con 3 sacos de fertilizante de 10-30-10, 3 sacos de fertilizante de nitrato de amonio y 1 galón de herbicida glifosato para la reactivación.
Se elaboro la ficha técnica para tal fin, con lo cual se respalda lo señalado y elaborado por el MAG en la Huetar Norte
</t>
  </si>
  <si>
    <t xml:space="preserve">Se presenta propuesta para que se incluya en el plan de intervención y su debida aprobación </t>
  </si>
  <si>
    <t>Ganaderia_doble_proposito</t>
  </si>
  <si>
    <t>Ganaderia_de_engorde</t>
  </si>
  <si>
    <t>El Salto</t>
  </si>
  <si>
    <t>Maquengal y Las Brisas</t>
  </si>
  <si>
    <t>Birmania</t>
  </si>
  <si>
    <t>Betania, Jomuza, La Unión, Las Camelias y San José</t>
  </si>
  <si>
    <t>Jomuza, La Unión, La Victoria, Los Angeles, San José y Villa Hermosa</t>
  </si>
  <si>
    <t>Jomuza, San José, Villa Hermosa</t>
  </si>
  <si>
    <t>Los Ingenieros</t>
  </si>
  <si>
    <t>Jacamo</t>
  </si>
  <si>
    <t>Ganaderia_de_leche</t>
  </si>
  <si>
    <t>San Isidro</t>
  </si>
  <si>
    <t>Tipo de cauce</t>
  </si>
  <si>
    <t>Nombre del cauce</t>
  </si>
  <si>
    <t>Obra o componente afectado</t>
  </si>
  <si>
    <t>Extensión (extensión en metros cuadrados o cantidad)</t>
  </si>
  <si>
    <t>Especifique el daño</t>
  </si>
  <si>
    <t>Describa los daños</t>
  </si>
  <si>
    <t>Monto estimado de estudios</t>
  </si>
  <si>
    <t>MOPT - Dirección de Obras Fluviales</t>
  </si>
  <si>
    <t>Puntarenas</t>
  </si>
  <si>
    <t>Parrita</t>
  </si>
  <si>
    <t>Parrita, Sitradique, Parrita Centro, Pueblo Nuevo, Finca La Liga, La Julieta, El INVU, Banderavo,</t>
  </si>
  <si>
    <t>Río</t>
  </si>
  <si>
    <t>Río Parrita</t>
  </si>
  <si>
    <t>Cauce,Dique</t>
  </si>
  <si>
    <t>Desviación,Reducción_hidráulica,Relleno,Sedimentación,Socavación</t>
  </si>
  <si>
    <t>Socavación de diques, desvordamiento del cauce.</t>
  </si>
  <si>
    <t>Elaboración de estudios para realizar la evalución de la condición actual de los diques alrededores de las comunidades de Sitradique, Parrita Centro, Pueblo Nuevo, La Liga, Bandera.
Elaboración de estudios para realizar una evaluación integral del Río Parrita.
Contratación de las obras de mitigación necesarias según la recomendación de los estudios realizados.</t>
  </si>
  <si>
    <t>Ministerio de Obras Públicas y Transporte</t>
  </si>
  <si>
    <t>Evaluación integral de la cuenca media y baja del Río Parrita y obras de mitigación</t>
  </si>
  <si>
    <t>El Coco, Los Angulos, Las Vueltas</t>
  </si>
  <si>
    <t>Quebrada</t>
  </si>
  <si>
    <t>Quebrada Las Vueltas</t>
  </si>
  <si>
    <t>Cauce,Talud</t>
  </si>
  <si>
    <t>Deslizamiento,Desviación,Erosión,Reducción_hidráulica,Relleno,Sedimentación,Socavación</t>
  </si>
  <si>
    <t>Deslizamieto del cauce inundado las comunidades.</t>
  </si>
  <si>
    <t>Elaboración de los estudios para la Evaluación integral de la Quebrada Las Vueltas en la cuenca media baja para la protección de las comunidades El coco, Las Vueltas y Los Angulos así como la ruta nacional 34.
Contratación de las obras de mitigación necesarias según la recomendación de los estudios realizados.</t>
  </si>
  <si>
    <t xml:space="preserve">Evaluación Integral de la cuenca media baja de la Quebrada las Vueltas y Obras de mitigación </t>
  </si>
  <si>
    <t>Isla Damas</t>
  </si>
  <si>
    <t>Río Paquita</t>
  </si>
  <si>
    <t>Cauce</t>
  </si>
  <si>
    <t>Deslizamiento,Desviación,Reducción_hidráulica,Sedimentación,Socavación</t>
  </si>
  <si>
    <t>Sedimentación en cauce, provocando el deslizamiento del mismo.</t>
  </si>
  <si>
    <t>Elaboración de los estudios para la Evaluación integral de río Paquita en la cuenca media baja para la protección de la comunidad de Isla Damas.
Contratación de las obras de mitigación necesarias según la recomendación de los estudios realizados.</t>
  </si>
  <si>
    <t>Evaluación integral de la cuenca media baja del Río Paquita y obras necesarias en cauce del río para la protección de la comunidad de Isla Damas</t>
  </si>
  <si>
    <t>Garabito</t>
  </si>
  <si>
    <t>Tárcoles</t>
  </si>
  <si>
    <t>Quebrada Ganado, Castañas, Agujas</t>
  </si>
  <si>
    <t>Río Agujas</t>
  </si>
  <si>
    <t>Deslizamiento,Sedimentación</t>
  </si>
  <si>
    <t>El cauce se encuentra sedimentado producto del arrastre generado por las lluevias intensas de la tormenta Bonnie.</t>
  </si>
  <si>
    <t>Elaboración de estudios para la Evaluación del Río Agujas para la protección de las comunidades.
Se requiere la limpieza del río para manejo de las avenidas.</t>
  </si>
  <si>
    <t>Este cauce debe limpiarse para evitar problemas de inundación.</t>
  </si>
  <si>
    <t>Jacó</t>
  </si>
  <si>
    <t>Jacó Centro</t>
  </si>
  <si>
    <t>Río Copey</t>
  </si>
  <si>
    <t>El cauce se encuentra sedimentado producto del arrastre generado por las lluvias intensas de la tormenta Bonnie, además socavó las margenes que protegen las comunidad.</t>
  </si>
  <si>
    <t>Elaboración de estudios para la evaluación del río Copey.
Contratación de las obras de mitigación necesarias segúnla recomendación de los estudios realizados.
Se requiere la limpieza y canalización del río para el manejo de las avenidas.</t>
  </si>
  <si>
    <t>Ministerio de Obras Públicas y Transportes.</t>
  </si>
  <si>
    <t>Este cauce debe limpiarse para evitar problemas de inundación en predios cercanos</t>
  </si>
  <si>
    <t>Herradura</t>
  </si>
  <si>
    <t>Quebrada CañaBlancal</t>
  </si>
  <si>
    <t>Deslizamiento,Desviación,Reducción_hidráulica,Sedimentación</t>
  </si>
  <si>
    <t>El cauce se encuentra sedimentado, reduciendo la capacidad hidráulica</t>
  </si>
  <si>
    <t>Elaboración de los estudios para la evaluación de la Quebrada.
Contratación de obras de mitigación necesarias según la recomendación de los estudios realizados.
Protección de de ambas márgenes, limpieza del cauce</t>
  </si>
  <si>
    <t>Ministerios de Obras Públicas y Transportes</t>
  </si>
  <si>
    <t>Se requiere la limpieza del cauce para el manejo de las avenidas.</t>
  </si>
  <si>
    <t>Don Jorge</t>
  </si>
  <si>
    <t>Quebrada Bonita</t>
  </si>
  <si>
    <t>Desviación,Reducción_hidráulica,Sedimentación</t>
  </si>
  <si>
    <t xml:space="preserve">El cauce se encuentra sedimentado producto del arrastre generado por las lluvias intensas de la tormenta Bonnie.
Protección lateral de ambas margenes.
</t>
  </si>
  <si>
    <t>Elaboración de los estudios para evalución integral de Quebrada Bonita para la protección de las comunidades.
Contratación de obras necesarias según la recomendación de los estudios realizados.</t>
  </si>
  <si>
    <t>Se requiere la limpieza de la quebrada</t>
  </si>
  <si>
    <t>Pueblo Nuevo, Las Monas</t>
  </si>
  <si>
    <t>Quebrada Mona</t>
  </si>
  <si>
    <t>Protección lateral de ambas margenes.
El cauce se encuentra sedimentado</t>
  </si>
  <si>
    <t>Elaboración de los estudios para la Evaluación integral de Quebrada Mona.
Contratación de las obras de mitigación necesarias según la recomendación de los estudios realizados.</t>
  </si>
  <si>
    <t>Se requiere Limpieza del cauce</t>
  </si>
  <si>
    <t>Jaco Centro</t>
  </si>
  <si>
    <t>Quebrada Doña María</t>
  </si>
  <si>
    <t>Elaboración de los estudios para la evaluación integral de Quebrada Doña María.
Contratación de las obras de mitigación necesarias según la recomendación de los estudios realizados.</t>
  </si>
  <si>
    <t>Ministerio de Obras Públicas y Transportes</t>
  </si>
  <si>
    <t>Se requiere Limpieza del Cauce</t>
  </si>
  <si>
    <t>La hilda, La Purruja</t>
  </si>
  <si>
    <t>Quebrada sin nombre afluente a Quebrada Amarilla</t>
  </si>
  <si>
    <t xml:space="preserve">Protección lateral de ambas margenes.
El cauce se encuentra sedimentado.
</t>
  </si>
  <si>
    <t>Elaboración de los estudios para la evaluación integral de la quebrada
Contratación de las obras de mitigación necesarias según la recomendación de los estudios realizados</t>
  </si>
  <si>
    <t>Se requiere limpieza del cauce</t>
  </si>
  <si>
    <t>Jaco centro</t>
  </si>
  <si>
    <t>Quebrada Lisa</t>
  </si>
  <si>
    <t>Protección de ambas margenes.
El cauce se encuentra sedimentado provocando el desbordamiento del mismo.</t>
  </si>
  <si>
    <t>Elaboración de los estudios para la evaluaciónde la quebrada.
Contratación de las obras necesarias según recomendación de los estudios realizados.</t>
  </si>
  <si>
    <t>Quebrada sin nombre afluente ( atrás de la cruz roja) a quebrada lisa</t>
  </si>
  <si>
    <t>Protección de ambas margenes.
El cauce se encuentra sedimentado</t>
  </si>
  <si>
    <t>Elaboración de los estudios para la evaluación de la Quebrada.
Contratación de las obras necesarias según la recomendación de losestudios realizados.</t>
  </si>
  <si>
    <t xml:space="preserve">Quebrada sin nombre afluente río Copey </t>
  </si>
  <si>
    <t>Protección de ambas margenes.
El cuace se encuentra sedimentado</t>
  </si>
  <si>
    <t>Elaboración de los estudios que evaluen la quebrada.
Contratación de obras necesarias según la recomendación de los estudios realizados.</t>
  </si>
  <si>
    <t>Playa Herradura</t>
  </si>
  <si>
    <t>Quebrada sin Nombre ( Berrocal)</t>
  </si>
  <si>
    <t>El cauce se encuentra sedimentado.
Protección de ambas margenes</t>
  </si>
  <si>
    <t>Elaboración de los estudios que evaluen la quebrada.
Contratación de las obras de mitigación necesarias según la recomendación de los estudios realizados</t>
  </si>
  <si>
    <t>Se requiere la limpieza del cauce</t>
  </si>
  <si>
    <t>Herradura, Turrialbeña, punta de oro</t>
  </si>
  <si>
    <t>Quebrada Puente</t>
  </si>
  <si>
    <t>Elaboracióen de estudios para la evaluación de la quebrada.
Contratación de las obras de mitigación necesarias según la recomendación de los estudios realizados.</t>
  </si>
  <si>
    <t>Herradura, Pipasa, los aguero</t>
  </si>
  <si>
    <t>Quebrada sin nombre la pipasa</t>
  </si>
  <si>
    <t>Reducción_hidráulica,Sedimentación</t>
  </si>
  <si>
    <t xml:space="preserve">Elaboración de estudios paea la evalución de la quebrada.
Contratación de las obras de mitigación necesarias según la recomendación de los estudios realizados
</t>
  </si>
  <si>
    <t>Tércoles- pita</t>
  </si>
  <si>
    <t>Quebrada Pita</t>
  </si>
  <si>
    <t>Elaboración de los estudios para la Evalución integral de la quebrada.
Contratación de las obras necesarias según la recomendación de los estudios realizados</t>
  </si>
  <si>
    <t>Pueblo Nuevo, David Lozano</t>
  </si>
  <si>
    <t>Afluente quebrada Mona( David Losano)</t>
  </si>
  <si>
    <t>El cauce se encuentra sedimentado.
Protección de ambas Margenes</t>
  </si>
  <si>
    <t>Elaboración de los estudios para la Evaluación de l afluente.
Contratación de las obras necesarias según la recomendación de los estudios realizados.</t>
  </si>
  <si>
    <t>Carreteras</t>
  </si>
  <si>
    <t>Puentes</t>
  </si>
  <si>
    <t>Alcantarillas y Vados</t>
  </si>
  <si>
    <t>Ríos y Quebradas</t>
  </si>
  <si>
    <t>Sistemas de Agua</t>
  </si>
  <si>
    <t>Vivienda</t>
  </si>
  <si>
    <t>Agrícola</t>
  </si>
  <si>
    <t>Pecuario</t>
  </si>
  <si>
    <t>Edificios Públicos</t>
  </si>
  <si>
    <t>Sistema Eléctrico</t>
  </si>
  <si>
    <t>Social</t>
  </si>
  <si>
    <t>TOTAL</t>
  </si>
  <si>
    <t>Plan General de la Emergencia, Decreto Ejecutivo No. 43626-MP
Onda Tropical N°11, N°12 y Tormenta Tropical Bonnie</t>
  </si>
  <si>
    <t xml:space="preserve">Reporte Agricola </t>
  </si>
  <si>
    <t>Reporte Alcantarillas y Vados</t>
  </si>
  <si>
    <t>Reporte Carreteras</t>
  </si>
  <si>
    <t xml:space="preserve">Reporte Edificios Públicos </t>
  </si>
  <si>
    <t>Reporte Pecuario</t>
  </si>
  <si>
    <t xml:space="preserve">Reporte Sistema Eléctrico </t>
  </si>
  <si>
    <t>Red de distribución de agua potable,Líneas de conducción</t>
  </si>
  <si>
    <t>Líneas de conducción</t>
  </si>
  <si>
    <t xml:space="preserve">Reporte Sistema de Agua </t>
  </si>
  <si>
    <t>Reporte Social</t>
  </si>
  <si>
    <t xml:space="preserve">Alajuela </t>
  </si>
  <si>
    <t xml:space="preserve">Cartago </t>
  </si>
  <si>
    <t xml:space="preserve">Guanacaste </t>
  </si>
  <si>
    <t>Código de puente</t>
  </si>
  <si>
    <t>Comentarios u Observaciones</t>
  </si>
  <si>
    <t>Municipalidad de Los Chiles</t>
  </si>
  <si>
    <t>El Amparo</t>
  </si>
  <si>
    <t>Pavón-Cristo Rey</t>
  </si>
  <si>
    <t>2-14-008</t>
  </si>
  <si>
    <t>2-14-008-01</t>
  </si>
  <si>
    <t>Rio Medio Queso</t>
  </si>
  <si>
    <t>Socavación de cimientos de bastiones y asentamientos diferenciales en subestructura</t>
  </si>
  <si>
    <t>Reconstrucción total de puente vehicular y obras complementarias</t>
  </si>
  <si>
    <t xml:space="preserve">Municipalidad de Los Chiles </t>
  </si>
  <si>
    <t>Se requieren estudios preliminares, anteproyecto, diseño y construcción de puente vehicular, con paso peatonal adosado y obras complementarias.</t>
  </si>
  <si>
    <t>La Urraca</t>
  </si>
  <si>
    <t>2-14-101</t>
  </si>
  <si>
    <t>2-14-101-01</t>
  </si>
  <si>
    <t>Rio Medio Quesito</t>
  </si>
  <si>
    <t>Socavación y asentamientos de apoyo en
ambas márgenes del puente vehicular en
trozas de madera y daños en las vigas de
madera por impacto directo del caudal.</t>
  </si>
  <si>
    <t>Se requieren estudios preliminares, anteproyecto, diseño y construcción de puente vehicular,  con paso peatonal adosado y obras complementarias.</t>
  </si>
  <si>
    <t>Pueblo Nuevo</t>
  </si>
  <si>
    <t>2-14-109</t>
  </si>
  <si>
    <t>2-14-109-01</t>
  </si>
  <si>
    <t>Río Purgatorio</t>
  </si>
  <si>
    <t>Socavación en cimientos de los bastiones, asentamiento diferencial en la sub estructura.</t>
  </si>
  <si>
    <t>Reporte Puentes</t>
  </si>
  <si>
    <t xml:space="preserve">Total Alajuela </t>
  </si>
  <si>
    <t xml:space="preserve">Total Cartago </t>
  </si>
  <si>
    <t xml:space="preserve">Total Guanacaste </t>
  </si>
  <si>
    <t xml:space="preserve">Total Heredia </t>
  </si>
  <si>
    <t>Total Puntarenas</t>
  </si>
  <si>
    <t xml:space="preserve">Total San José </t>
  </si>
  <si>
    <t>Guanacaste</t>
  </si>
  <si>
    <t>La Garita</t>
  </si>
  <si>
    <t>Municipalidad de San Carlos</t>
  </si>
  <si>
    <t>La Fortuna</t>
  </si>
  <si>
    <t>EL TANQUE SONA FLUCA</t>
  </si>
  <si>
    <t>2-10-070</t>
  </si>
  <si>
    <t>RÍO FORTUNA</t>
  </si>
  <si>
    <t xml:space="preserve">Daños es la estructura del vado socavación de alcantarillas, perdida de alcantarillado y daños en la losa de la superficie de ruedo. </t>
  </si>
  <si>
    <t xml:space="preserve">Valoración de la CNE para reconstrucción </t>
  </si>
  <si>
    <t>MUNICIPALIDAD DE SAN CARLOS</t>
  </si>
  <si>
    <t>San Juan de Platanar</t>
  </si>
  <si>
    <t>2-10-028</t>
  </si>
  <si>
    <t>Río Platanar</t>
  </si>
  <si>
    <t>Daños en el alcantarillado, y estructura de concreto presenta fisuras importantes.</t>
  </si>
  <si>
    <t>Se requiere el mejoramiento de la estructura, valoración por parte de la CNE.</t>
  </si>
  <si>
    <t xml:space="preserve">Esta es la única ruta de salida de esta comunidad, al presentarse estos daños en la estructura expresan que temen quedar completamente incomunicados, en la comunidad habitan adultos mayores y niños que deben asistir al Centro Educativo. </t>
  </si>
  <si>
    <t>Municipalidad de La Cruz</t>
  </si>
  <si>
    <t>San Fernando</t>
  </si>
  <si>
    <t>C-5-10-044</t>
  </si>
  <si>
    <t>Agua Salada</t>
  </si>
  <si>
    <t>Lavado y arrastre de los rellenos de aproximación y de la superficie de ruedo.
Acumulación de árboles, troncos y rocas de gran tamaño en la entrada de las alcantarillas.</t>
  </si>
  <si>
    <t>Limpieza del cauce, colocación de rellenos de aproximación y conformación de superficie de ruedo.</t>
  </si>
  <si>
    <t>Unidad Técnica de Gestión Vial Municipal</t>
  </si>
  <si>
    <t>San Paco</t>
  </si>
  <si>
    <t>Lavado y arrastre de rellenos de aproximación, acumulación de troncos, árboles y rocas en el cauce al margen de entrada de las alcantarillas.</t>
  </si>
  <si>
    <t>Unidad Técnica de Gestión Vial</t>
  </si>
  <si>
    <t>El Porvenir - El Gallo</t>
  </si>
  <si>
    <t>C-5-10-033</t>
  </si>
  <si>
    <t>Guapinol</t>
  </si>
  <si>
    <t>Arrastre de los rellenos de aproximación de la superficie de ruedo. Rocas de gran tamaño obstaculizando el libre flujo de agua a través de las alcantarillas.</t>
  </si>
  <si>
    <t>Limpieza de cauce, colocación de rellenos de aproximación y conformación de superficie de ruedo.</t>
  </si>
  <si>
    <t>Junquillal - Cuajiniquil</t>
  </si>
  <si>
    <t>C-5-10-009</t>
  </si>
  <si>
    <t>Colapso de paso de alcantarilla y cabezal</t>
  </si>
  <si>
    <t>Excavación y extracción de escombros, sustitución y colocación de alcantarilla y conformación de superficie de ruedo.</t>
  </si>
  <si>
    <t>Municipalidad de Upala</t>
  </si>
  <si>
    <t>C-2-13-158</t>
  </si>
  <si>
    <t>colapso parcial de la estructura de paso, pérdida de la funcionalidad de la estructura de paso por saturación de material</t>
  </si>
  <si>
    <t>Puente de caja de concreto de dimensiones de 2,74 x 3,66</t>
  </si>
  <si>
    <t>Municipalidad de Garabito</t>
  </si>
  <si>
    <t>Herradura, Camino Canopy Herradura</t>
  </si>
  <si>
    <t>6-11-006</t>
  </si>
  <si>
    <t xml:space="preserve">Afluente del Rio Cañablancal </t>
  </si>
  <si>
    <t xml:space="preserve">Daños en la tubería de concreto, por desprendimiento  </t>
  </si>
  <si>
    <t xml:space="preserve">Colocación de Paso de alcantarilla doble de 1.2m de diámetro y construcción de obras de arte  </t>
  </si>
  <si>
    <t xml:space="preserve">Herradura, Camino Canopy Herradura </t>
  </si>
  <si>
    <t xml:space="preserve">Afluente  Cañablancal </t>
  </si>
  <si>
    <t xml:space="preserve">Desprendimiento de alcantarilla </t>
  </si>
  <si>
    <t xml:space="preserve">Sustitución de paso existente y la construcción de Obras de Arte </t>
  </si>
  <si>
    <t>C-2-13-169</t>
  </si>
  <si>
    <t>La Colonia</t>
  </si>
  <si>
    <t>Colapso parcial de la estructura de paso, pérdida de la funcionalidad de la estructura de paso por saturación de material.</t>
  </si>
  <si>
    <t>Puente caja de concreto de dimensiones de 2,74m x 3,66m</t>
  </si>
  <si>
    <t xml:space="preserve"> Quebrada Amarilla, La Purruja </t>
  </si>
  <si>
    <t>6-11-029</t>
  </si>
  <si>
    <t>Afluente de Quebrada Amarilla</t>
  </si>
  <si>
    <t>Colapso de alcantarillado, por falta de capacidad hidráulica</t>
  </si>
  <si>
    <t xml:space="preserve">Construcción de obra en cauce con mayor capacidad hidráulica    </t>
  </si>
  <si>
    <t xml:space="preserve">Municipalidad de Garabito </t>
  </si>
  <si>
    <t xml:space="preserve">Agujas </t>
  </si>
  <si>
    <t>6-11-008</t>
  </si>
  <si>
    <t xml:space="preserve">Afluente de Rio Agujas </t>
  </si>
  <si>
    <t xml:space="preserve">Colapso por insuficiencia de capacidad hidráulica </t>
  </si>
  <si>
    <t xml:space="preserve">Reconstrucción de paso de alcantarilla con mayor capacidad hidráulica </t>
  </si>
  <si>
    <t>Barrio Los Angeles</t>
  </si>
  <si>
    <t>2-14-059</t>
  </si>
  <si>
    <t>Pérdida de la funcionalidad de la estructura de paso por saturación de material</t>
  </si>
  <si>
    <t>Reconstrucción del paso de alcantarilla</t>
  </si>
  <si>
    <t>Municipalidad de Guatuso</t>
  </si>
  <si>
    <t>Cote</t>
  </si>
  <si>
    <t>El Pato Asentamiento campesino</t>
  </si>
  <si>
    <t>2-15-009</t>
  </si>
  <si>
    <t>Quebrada sin nombre</t>
  </si>
  <si>
    <t xml:space="preserve">Socavación de las bases y de la superficie de las alcantarillas. Obstrucciones del paso y agrietamientos.
</t>
  </si>
  <si>
    <t xml:space="preserve">Rehabilitación del paso de alcantarillas. Suministro y colocación de alcantarillas nuevas de 1.5 metros de diámetro.
</t>
  </si>
  <si>
    <t>UTGV Municipalidad de Guatuso</t>
  </si>
  <si>
    <t>Socavación de las bases y de la superficie de las alcantarillas. Obstrucciones del paso y agrietamientos.</t>
  </si>
  <si>
    <t xml:space="preserve">Rehabilitación del paso de alcantarillas. Suministro y colocación de alcantarillas nuevas.
</t>
  </si>
  <si>
    <t>Katira- Colonia Naranjeña, asentamiento campesino.</t>
  </si>
  <si>
    <t>2-15-094</t>
  </si>
  <si>
    <t>Quebrada La Purruja</t>
  </si>
  <si>
    <t>Colapso parcial de la estructura de paso, pérdida de la funcionalidad de la estructura de paso por saturación de material</t>
  </si>
  <si>
    <t>Katira- Colonia Naranjeña, asentamiento campesino</t>
  </si>
  <si>
    <t>Katira - La Florida</t>
  </si>
  <si>
    <t>2-15-101</t>
  </si>
  <si>
    <t>Quebrada sin Nombre</t>
  </si>
  <si>
    <t>Rio Celeste</t>
  </si>
  <si>
    <t>2-15-091</t>
  </si>
  <si>
    <t xml:space="preserve">Rehabilitación del paso de alcantarillas. Suministro y colocación de alcantarillas nuevas de 2,10 metros de diámetro.
</t>
  </si>
  <si>
    <t>Cutris</t>
  </si>
  <si>
    <t>RIO TICO</t>
  </si>
  <si>
    <t>2-10-987</t>
  </si>
  <si>
    <t>SIN NOMBRE</t>
  </si>
  <si>
    <t xml:space="preserve">PERDIDA DE PASO DE ALCANTARILLA </t>
  </si>
  <si>
    <t xml:space="preserve">RECONSTRUCCION DE PASO MEDIANTE LA CONSTRUCCION DE UN VADO </t>
  </si>
  <si>
    <t>LLANO VERDE</t>
  </si>
  <si>
    <t>2-10-247</t>
  </si>
  <si>
    <t xml:space="preserve">PERDIDA DE ESTRUCTURA EXISTENTE EN CONCRETO POR EVENTO EXTREMO </t>
  </si>
  <si>
    <t>RECONSTRUCCION DE PASO ALCANTARILLA EXISTENTE</t>
  </si>
  <si>
    <t>Fuera de funcionamiento / No hay</t>
  </si>
  <si>
    <t>Betania de Cutris</t>
  </si>
  <si>
    <t>2-10-225</t>
  </si>
  <si>
    <t>PERDIDA DE MATERIAL Y DAÑOS EN LA SUPERFICIE DE RODAMIENTO</t>
  </si>
  <si>
    <t>LIMPIEZA, RECONFORMACION DEL CAMINO Y RELASTRADO DEL MISMO</t>
  </si>
  <si>
    <t>2-10-330</t>
  </si>
  <si>
    <t>Daños en la superficie de rodamiento, socavación y perdida de material de lastre</t>
  </si>
  <si>
    <t>Limpieza, reconformación y re-lastrado del camino</t>
  </si>
  <si>
    <t>Las Minas</t>
  </si>
  <si>
    <t>2-10-243</t>
  </si>
  <si>
    <t>Daños en la superficie de ruedo, socavación por falta de canalización de las aguas</t>
  </si>
  <si>
    <t xml:space="preserve">Relastrado del camino </t>
  </si>
  <si>
    <t>Jocote</t>
  </si>
  <si>
    <t>Daños en la superficie de ruedo por inundación en el camino</t>
  </si>
  <si>
    <t xml:space="preserve">lastrado del camino </t>
  </si>
  <si>
    <t>Entrada a Esterito</t>
  </si>
  <si>
    <t>2-10-092</t>
  </si>
  <si>
    <t>Se produjo un deslizamiento de la carretera al cauce del río, perdiendo un 50% del derecho de vía de la ruta</t>
  </si>
  <si>
    <t>Recuperación del derecho de la vía realizando ampliación hacia el lado derecho (propiedad colindante donación del dueño de la propiedad) de la ruta,  por lo que se requieren horas maquina y lastrado del tramo de ampliación.</t>
  </si>
  <si>
    <t>2-10-227</t>
  </si>
  <si>
    <t xml:space="preserve">camino completamente socavado por las aguas y perdida de todo el material de lastre </t>
  </si>
  <si>
    <t xml:space="preserve">limpieza, conformación de cunetas y lastrado del camino </t>
  </si>
  <si>
    <t>calle ugalde</t>
  </si>
  <si>
    <t>Derrumbe sobre la ruta se requiere habilitar con maquinaria, no hay paso por completo</t>
  </si>
  <si>
    <t xml:space="preserve">Limpieza de deslizamiento con maquinaria y re-lastreo del camino </t>
  </si>
  <si>
    <t>Tres y Tres</t>
  </si>
  <si>
    <t>2-10-223</t>
  </si>
  <si>
    <t xml:space="preserve">Por las fuertes lluvias y el transito de vehículos se ha ha dañado la superficie de ruedo </t>
  </si>
  <si>
    <t>Se requiere el relastrado del camino y su debida conformación de cunetas</t>
  </si>
  <si>
    <t>TRES Y TRES</t>
  </si>
  <si>
    <t>2-10-417</t>
  </si>
  <si>
    <t>Linda Vista- Santa Eulalia</t>
  </si>
  <si>
    <t>2-10-088</t>
  </si>
  <si>
    <t>Deslizamiento de talud inferior y colapso parcial de la plataforma de la ruta municipal 2-10-088</t>
  </si>
  <si>
    <t>Construcción de bermas de protección a ambos márgenes del camino como protección.</t>
  </si>
  <si>
    <t>Santa Lucía</t>
  </si>
  <si>
    <t>C-2-13-157</t>
  </si>
  <si>
    <t>Pérdida de la transitabilidad de la ruta por pérdida en la conformación y capacidad de soporte de la plataforma del camino, además de deslizamientos sobre la calzada.</t>
  </si>
  <si>
    <t>Limpieza de vía con mejoramiento de taludes y conformación de un paquete de firmes para una mejor transitabilidad.</t>
  </si>
  <si>
    <t>C-2-13-011</t>
  </si>
  <si>
    <t>Pérdida de la transitabilidad de la ruta por pérdida en la conformación y capacidad de soporte de la plataforma del camino.</t>
  </si>
  <si>
    <t>Reacondicionamiento de calzada, conformación de drenajes y un paquete de firmes para la transitabilidad.</t>
  </si>
  <si>
    <t>C-2-13-019</t>
  </si>
  <si>
    <t>Pérdida de la transitabilidad de la ruta por pérdida en la conformación y capacidad de soporte de la plataforma del camino</t>
  </si>
  <si>
    <t>Reacondicionamiento de calzada, conformación de drenajes y construcción de una estructura de firmes adecuada para la ruta desde rasante, sub base,  base y carpeta de rodamiento.</t>
  </si>
  <si>
    <t>Los Macotelos</t>
  </si>
  <si>
    <t>C-5-10-007</t>
  </si>
  <si>
    <t>Superficie de ruedo cortada, lavado del lastre, erosión de los márgenes</t>
  </si>
  <si>
    <t xml:space="preserve">Relleno de zanjas, conformación de cunetas y camino, lastreo </t>
  </si>
  <si>
    <t>Municipalidad de Turrialba</t>
  </si>
  <si>
    <t>Santa Cruz</t>
  </si>
  <si>
    <t>Calle Gobierno</t>
  </si>
  <si>
    <t>03-05-080</t>
  </si>
  <si>
    <t>Perdida del sistema de drenaje, derrumbes y cortes en el camino</t>
  </si>
  <si>
    <t>Mejoras en sistema de drenaje y superficie de ruedo</t>
  </si>
  <si>
    <t>El Cacao - Monte Plata</t>
  </si>
  <si>
    <t>C-5-10-011</t>
  </si>
  <si>
    <t>Camino cortado, río arrastró parte del camino, lastre lavado.</t>
  </si>
  <si>
    <t>Colocación de relleno, conformación de camino y limpieza / canalización de escorrentía</t>
  </si>
  <si>
    <t>C-5-10-027</t>
  </si>
  <si>
    <t>Camino cortado por el río, lavado del lastre.</t>
  </si>
  <si>
    <t>Colocación de rellenos, conformación de camino y cunetas, lastreo</t>
  </si>
  <si>
    <t>Monte Plata</t>
  </si>
  <si>
    <t>C-5-10-006</t>
  </si>
  <si>
    <t>Camino cortado por el río, lavado del lastre,</t>
  </si>
  <si>
    <t>Tayutic</t>
  </si>
  <si>
    <t>Vereh</t>
  </si>
  <si>
    <t>03-05-038</t>
  </si>
  <si>
    <t>Deterioro del sistema de drenaje, daños en la superficie de ruedo debido al agua que corría por la superficie y derrumbes.</t>
  </si>
  <si>
    <t>Mejoras en sistema de drenaje, mejoras en superficie de ruedo y remover derrumbes</t>
  </si>
  <si>
    <t>La Garita-Guapinol</t>
  </si>
  <si>
    <t>C-5-10-077</t>
  </si>
  <si>
    <t>Camino cortado por el río, lavado del lastre</t>
  </si>
  <si>
    <t>Colocación de rellenos, coformación de camino y cunetas, lastreo</t>
  </si>
  <si>
    <t>Los Andes</t>
  </si>
  <si>
    <t>C-5-10-045</t>
  </si>
  <si>
    <t>Camino cortado, márgenes erosionados, lastre lavado</t>
  </si>
  <si>
    <t>Conformación de camino y cunetas, colocación de rellenos y lastreo</t>
  </si>
  <si>
    <t>La Virgen-San Vicente</t>
  </si>
  <si>
    <t>C-5-10-115</t>
  </si>
  <si>
    <t>Camino cortado por deslizamiento, superficie de ruedo cortada, lavado del lastre</t>
  </si>
  <si>
    <t>Limpieza, conformación de taludes y terrazas, coformación de camino y cunetas, lastreo</t>
  </si>
  <si>
    <t>03-05-088</t>
  </si>
  <si>
    <t>Perdida del camino público, accesos a las instalaciones del PANI, MAG e infraestructura privada</t>
  </si>
  <si>
    <t>Reconstrucción del dique de protección, re conformación del camino público perdido, ademas de la protección a los cuadrantes urbanos del casco central</t>
  </si>
  <si>
    <t>Las Parcelas - Cuajiniquil</t>
  </si>
  <si>
    <t>C-5-10-038</t>
  </si>
  <si>
    <t>Camino cortado en varios tramos, pasos de alcantarillas colapsados y arrastrados, lastre lavado, erosión de los márgenes.</t>
  </si>
  <si>
    <t>Colocación de alcantarillas y rellenos, conformación de camino y cunetas, lastreo</t>
  </si>
  <si>
    <t>Juan Santa María - Cuajiniquil</t>
  </si>
  <si>
    <t>C-5-10-037</t>
  </si>
  <si>
    <t>Camino cortado por escorrentía, lastre lavado, pasos de alcantarilla colapsado, márgenes erosionados</t>
  </si>
  <si>
    <t>Colocación de rellenos, conformación de camino y cunetas, colocación de alcantarilla, lastreo</t>
  </si>
  <si>
    <t>Aguas Calientes</t>
  </si>
  <si>
    <t>C-5-10-013</t>
  </si>
  <si>
    <t>Camino cortado por el río, pasos de alcantarilla y tramos de camino arrastrados por corriente, lastre lavado, márgenes erosionados</t>
  </si>
  <si>
    <t>Colocación de alcantarillas, rellenos, estructuras de contención, limpieza del cauce, conformación de camino y cunetas, lastreo</t>
  </si>
  <si>
    <t>Cuajiniquil - Junquillal</t>
  </si>
  <si>
    <t>Márgenes erosionados, alcantarillas colpsadas, deslizamientos, baches, hundimientos</t>
  </si>
  <si>
    <t>Colocación de rellenos, limpieza, conformación de taludes, colocación de pasos de alcantarilla, bacheo</t>
  </si>
  <si>
    <t>C-5-10-050</t>
  </si>
  <si>
    <t>Paso de alcantarilla colapsado, lastre lavado</t>
  </si>
  <si>
    <t>Colocación de paso de alcantarilla, lastreo</t>
  </si>
  <si>
    <t>Armenia-San Pablo</t>
  </si>
  <si>
    <t>C-5-10-116</t>
  </si>
  <si>
    <t>Paso de alcantarilla colapsado, lastre lavado, deslizamientos</t>
  </si>
  <si>
    <t>Limpieza, conformación de camino y cunetas, lastreo</t>
  </si>
  <si>
    <t>Puerto Soley - Bello Horizonte</t>
  </si>
  <si>
    <t>C-5-10-020</t>
  </si>
  <si>
    <t>Pasos de alcantarilla colapsados, lastre lavado, erosión de márgenes, camino cortado por el río</t>
  </si>
  <si>
    <t>Colocación de rellenos, limpieza de cauce, colocación de alcantarillas, conformación de camino y cunetas, lastreo</t>
  </si>
  <si>
    <t>C-5-10-040</t>
  </si>
  <si>
    <t>Pasos de alcantarilla colapsados, lastre lavado</t>
  </si>
  <si>
    <t>Colocación de alcantarillas, rellenos, conformación de camino, taludes y cunetas, lastreo</t>
  </si>
  <si>
    <t>C-5-10-112</t>
  </si>
  <si>
    <t>Colapso de pasos de alcantarillas, lastre lavado, camino cortado</t>
  </si>
  <si>
    <t>Colocación de pasos de alcantarilla, rellenos, conformación de camino y cunetas y lastreo</t>
  </si>
  <si>
    <t>Santa Elena - La Virgen</t>
  </si>
  <si>
    <t>C-5-10-036</t>
  </si>
  <si>
    <t>Colpso de vado de alcantarillas, lavado de lastre, deslizamientos, camino cortado</t>
  </si>
  <si>
    <t>Conformación de taludes, cunetas y camino, rellenos y colocación de alcantarillas, latreo</t>
  </si>
  <si>
    <t>San Fernando - El Porvenir</t>
  </si>
  <si>
    <t>C-5-10-079</t>
  </si>
  <si>
    <t>Camino cortado, lastre lavado, alcantarilla colpsada</t>
  </si>
  <si>
    <t>Colocación de alcantarilla, conformación de camino y cunetas, lastreo</t>
  </si>
  <si>
    <t xml:space="preserve">Daños en la calzada, producto de la escorrentía y perdida de material. </t>
  </si>
  <si>
    <t xml:space="preserve">Conformación, colocación de material y compactación </t>
  </si>
  <si>
    <t>Municipalidad Garabito</t>
  </si>
  <si>
    <t>Conformación, colocación de material y compactación</t>
  </si>
  <si>
    <t>Quebrada Ganado, Agujas</t>
  </si>
  <si>
    <t>Pipasa Herradura</t>
  </si>
  <si>
    <t>6-11-093</t>
  </si>
  <si>
    <t>Herradura, Canopy</t>
  </si>
  <si>
    <t>Buenos Aires</t>
  </si>
  <si>
    <t>6-11-016</t>
  </si>
  <si>
    <t>Playuelas</t>
  </si>
  <si>
    <t>2-14-204</t>
  </si>
  <si>
    <t>Colapso parcial de las estructuras de drenaje por la escorrentía superficial mas pérdida de la transitabilidad de la ruta por pérdida en la conformación y capacidad de soporte de la plataforma del camino</t>
  </si>
  <si>
    <t>Recuperación del material de la superficie de ruedo y reconstrucción de obras de drenaje.</t>
  </si>
  <si>
    <t>Gallito</t>
  </si>
  <si>
    <t>2-14-128</t>
  </si>
  <si>
    <t>Colapso parcial de las estructuras de drenaje por la escorrentía superficial + pérdida de la transitabilidad de la ruta por pérdida en la conformación y capacidad de soporte de la plataforma del camino</t>
  </si>
  <si>
    <t>Caño Ciego</t>
  </si>
  <si>
    <t>2-14-134</t>
  </si>
  <si>
    <t>2-14-129</t>
  </si>
  <si>
    <t>Cuatro Esquinas</t>
  </si>
  <si>
    <t>2-14-037</t>
  </si>
  <si>
    <t>Punta Cortez</t>
  </si>
  <si>
    <t>2-14-212</t>
  </si>
  <si>
    <t>2-14-210</t>
  </si>
  <si>
    <t>Punta Cortez - Cuatro Esquinas</t>
  </si>
  <si>
    <t>2-14-209</t>
  </si>
  <si>
    <t>2-14-264</t>
  </si>
  <si>
    <t>Cachito</t>
  </si>
  <si>
    <t>2-14-010</t>
  </si>
  <si>
    <t>2-14-208</t>
  </si>
  <si>
    <t>2-14-276</t>
  </si>
  <si>
    <t>Medio Quedo - Cuatro Esquinas</t>
  </si>
  <si>
    <t>2-14-009</t>
  </si>
  <si>
    <t>El Combate</t>
  </si>
  <si>
    <t>2-14-011</t>
  </si>
  <si>
    <t>Isla Chica</t>
  </si>
  <si>
    <t>2-14-255</t>
  </si>
  <si>
    <t>Cristo Rey - Coquital</t>
  </si>
  <si>
    <t>2-14-052</t>
  </si>
  <si>
    <t>Coquital-Delicias</t>
  </si>
  <si>
    <t>2-14-013</t>
  </si>
  <si>
    <t>2-14-222</t>
  </si>
  <si>
    <t>Caño Castilla</t>
  </si>
  <si>
    <t>2-14-235</t>
  </si>
  <si>
    <t>Escaleras</t>
  </si>
  <si>
    <t>2-14-048</t>
  </si>
  <si>
    <t>San Pablo</t>
  </si>
  <si>
    <t>2-14-218</t>
  </si>
  <si>
    <t>2-14-290</t>
  </si>
  <si>
    <t>2-14-224</t>
  </si>
  <si>
    <t>2-14-098</t>
  </si>
  <si>
    <t>2-14-141</t>
  </si>
  <si>
    <t>Municipalidad de Sarapiquí</t>
  </si>
  <si>
    <t xml:space="preserve">San Ramón </t>
  </si>
  <si>
    <t>4-10-065</t>
  </si>
  <si>
    <t xml:space="preserve">Colapso parcial de las estructuras de drenaje por la escorrentía superficial, así cmo perdida de transitabilidad de la ruta por pérdida en la conformación y capacidad de soporte de la plataforma del camino. </t>
  </si>
  <si>
    <t xml:space="preserve">Sustitución de alcantarillas transversales, así como reforzamiento y conformación de la superficie de ruedo mediante la aplicación de materiales granulares. </t>
  </si>
  <si>
    <t xml:space="preserve">Municipalidad de Sarapiquí </t>
  </si>
  <si>
    <t xml:space="preserve">Tirimbina </t>
  </si>
  <si>
    <t>40-10-079</t>
  </si>
  <si>
    <t xml:space="preserve">Sustitución de alcantarillas colapsadas, reforzamiento y conformación de la superficie de ruedo mediante la colocación de capas de material granular </t>
  </si>
  <si>
    <t>Bijagual</t>
  </si>
  <si>
    <t>4-10-196</t>
  </si>
  <si>
    <t xml:space="preserve">Colapso parcial de las estructuras de drenaje por la escorrentía superficial, así como perdida de transitabilidad de la ruta por pérdida en la conformación y capacidad de soporte de la plataforma del camino. </t>
  </si>
  <si>
    <t xml:space="preserve">Reforzamiento de la superficie de ruedo para recuperación de la capacidad estructural y rehabilitación de los sistemas de drenajes colapsados. </t>
  </si>
  <si>
    <t>Tirimbina  - Magsasay</t>
  </si>
  <si>
    <t>4-10-068</t>
  </si>
  <si>
    <t xml:space="preserve">Rehabilitación de la superficie de ruedo mediante la recuperación de la capacidad estructura y la conformación para restaurar la transitabilidad. De igual forma la rehabilitación de los sistemas de drenajes dañados. </t>
  </si>
  <si>
    <t>La Suerte</t>
  </si>
  <si>
    <t>4-10-066</t>
  </si>
  <si>
    <t xml:space="preserve">Rehabilitación de la superficie de ruedo mediante el reforzamiento de la capacidad estructural y la conformación de la misma con la aplicación de capas de materiales granulares. De igual forma se requiere de la limpieza de deslizamientos que afectan los sistemas de drenaje, mismos que requieren la sustitución de pasos de alcantarillas transversales. </t>
  </si>
  <si>
    <t>4-10-067</t>
  </si>
  <si>
    <t xml:space="preserve">Recuperación de capacidad de soporte de la superficie de ruedo mediante la aplicación de capas de material granular, así como la rehabilitación de los sistemas de drenajes afectados mediante la construcción de cunetas y canales de desfogue y la sustitución de alcantarillas transversales. </t>
  </si>
  <si>
    <t>Puerto Viejo</t>
  </si>
  <si>
    <t xml:space="preserve">Arbolitos </t>
  </si>
  <si>
    <t>4-10-026</t>
  </si>
  <si>
    <t xml:space="preserve">Rehabilitación de la superficie de ruedo mediante la aplicación de capas de material granular tipo base y subbase. Rehabilitación de los sistemas de drenajes colapsados mediante la sustitución de alcantarillas y construcción de cunetas y canales de desfogue. </t>
  </si>
  <si>
    <t xml:space="preserve">Las Delicias de Sardinal </t>
  </si>
  <si>
    <t>4-10-043</t>
  </si>
  <si>
    <t>Rehabilitación de la superficie de ruedo y sistemas de drenaje mediante la conformación, reforzamiento y acabado de la superficie de ruedo, así como la sustitución de alcantarillas y construcción de cunetas y canales de desfogue afectados.</t>
  </si>
  <si>
    <t>Municipalidad de Dota</t>
  </si>
  <si>
    <t>Dota</t>
  </si>
  <si>
    <t>Santa María</t>
  </si>
  <si>
    <t>SAN ISIDRO</t>
  </si>
  <si>
    <t>1-17-057</t>
  </si>
  <si>
    <t>UTGVM MUNICIPALIDAD DE DOTA</t>
  </si>
  <si>
    <t>Vázquez de Coronado</t>
  </si>
  <si>
    <t>Dulce Nombre de Jesús</t>
  </si>
  <si>
    <t>Dulce de Nombre de Jesús</t>
  </si>
  <si>
    <t>RN32, SC10990, RIO ZURQUI (LTE. CANTONAL) - CARRILLO (RIO SUCIO)(LTE PROVINCIAL)</t>
  </si>
  <si>
    <t>Deslizamiento del talud provocando cierre total.</t>
  </si>
  <si>
    <t>Diseño y Construcción de obras de estabilización</t>
  </si>
  <si>
    <t>Gerencia de Conservación</t>
  </si>
  <si>
    <t>Copey</t>
  </si>
  <si>
    <t xml:space="preserve">Hundimiento de la calzada </t>
  </si>
  <si>
    <t>Diseño y Construcción de Obras de Estabilización con los estudios técnicos competentes para definir el alcance de la intervención requerida.</t>
  </si>
  <si>
    <t>RN303, SC10632,</t>
  </si>
  <si>
    <t xml:space="preserve">Diseño y Construcción de Obras de Estabilización
</t>
  </si>
  <si>
    <t>RN315, SC10612, COPEY(IGLESIA)-SANTA MARÍA DE DOTA(R.226)</t>
  </si>
  <si>
    <t>Hundimiento de la calzada</t>
  </si>
  <si>
    <t>Diseño y Construcción de Obras de Estabilización y Se debe proceder con los estudios técnicos competentes para definir el alcance de la intervención requerida</t>
  </si>
  <si>
    <t>El Guarco</t>
  </si>
  <si>
    <t>Vara del Roble</t>
  </si>
  <si>
    <t>RN2, SC10042, LA SIERRA(R.222)-LA GUARIA DE EL EMPALME(R.226)</t>
  </si>
  <si>
    <t>Deslizamiento</t>
  </si>
  <si>
    <t>DISEÑO Y CONSTRUCCIÓN DE OBRAS DE ESTABILIZACIÓN EN EL SECTOR LOCALIZADO EN EL KILÓMETRO 48+900 EN LA RUTA NACIONAL NO. 2, DE LA PROVINCIA DE CARTAGO</t>
  </si>
  <si>
    <t>Suministro, acarreo y colocación de material para la rehabilitación de la superficie de ruedo.</t>
  </si>
  <si>
    <t>Betania, El Mambo</t>
  </si>
  <si>
    <t>2-15-002</t>
  </si>
  <si>
    <t>En el camino hay afectación por hundimientos perdida de material por fuertes lluvias cierre parcial.</t>
  </si>
  <si>
    <t xml:space="preserve">Suministro, acarreo y colocación de material para la rehabilitación de la superficie de ruedo.
</t>
  </si>
  <si>
    <t xml:space="preserve">Cabanga- Pejibaye </t>
  </si>
  <si>
    <t>2-15-003</t>
  </si>
  <si>
    <t>Lavado del material de la superficie de ruedo y formación de surcos.</t>
  </si>
  <si>
    <t>UTGV Municipalidad de Guatuso.</t>
  </si>
  <si>
    <t>San Marcos (El Mambo)</t>
  </si>
  <si>
    <t>2-15-005</t>
  </si>
  <si>
    <t>En el camino hay afectación por hundimientos y pegaderos cierre parcial</t>
  </si>
  <si>
    <t>Santa Cecilia, Colón.</t>
  </si>
  <si>
    <t>RN4, SC50300, BRASILIA (R.HACIENDAS O COLÓN)(LTE CANTONAL)-SANTA CECILIA(R.170)</t>
  </si>
  <si>
    <t xml:space="preserve">Deterioro parcial y pérdida de paso normal
</t>
  </si>
  <si>
    <t xml:space="preserve">Reacondicionamiento de la calzada, colocación de mtaerial de subbase, limpieza y conformación de espaldones y cunetas, descuaje y chapea.
</t>
  </si>
  <si>
    <t>2-15-022</t>
  </si>
  <si>
    <t>En el camino hay afectación por perdida de material debido a las fuertes lluvias.</t>
  </si>
  <si>
    <t>RN4, SC21025, BIRMANIA(CRUCE CENTRO POBLACIÓN)-BRASILIA (RÍO HDA O COLON)(LTE PROV)</t>
  </si>
  <si>
    <t>Aguas Claras - Colonia Blanca</t>
  </si>
  <si>
    <t>RN737, SC21241, AGUAS CLARAS DE UPALA(R.164)-COLONIA BLANCA(CRUCE SAN JORGE)</t>
  </si>
  <si>
    <t xml:space="preserve">Reacondicionamiento de la calzada, colocación de mtaerial de subbase, limpieza y conformación de espaldones y cunetas colocación de tubería, construcción de cunetas revestidas, descuaje y chapea.
</t>
  </si>
  <si>
    <t>Colonia Blanca - Colonia Libertad</t>
  </si>
  <si>
    <t>RN737, SC21242, COLONIA BLANCA(CRUCE SAN JORGE)-COLONIA LA LIBERTAD(IGLESIA)</t>
  </si>
  <si>
    <t>Asada San Rafael</t>
  </si>
  <si>
    <t>2-15-029</t>
  </si>
  <si>
    <t>Aguas Claras, Armenias, Las Milpas, Las Brisas, Santa Clara</t>
  </si>
  <si>
    <t>RN164, SC21232, SAN ISIDRO DE AGUAS CLARAS(CUAD.ESCUELA)-LAS MILPAS(ESCUELA)</t>
  </si>
  <si>
    <t xml:space="preserve">Deterioro estructura de pavimento
</t>
  </si>
  <si>
    <t xml:space="preserve">Mejoramiento vial de la ruta
</t>
  </si>
  <si>
    <t>Lourdes</t>
  </si>
  <si>
    <t>2-15-032</t>
  </si>
  <si>
    <t xml:space="preserve">Lavado del material de la superficie de ruedo y formación de surcos.
</t>
  </si>
  <si>
    <t>RN164, SC21233, LAS MILPAS(ESCUELA)-LAS BRISAS(R.729)</t>
  </si>
  <si>
    <t>RN164, SC21234, LAS BRISAS(R.729)-SANTA CLARA(R.4)</t>
  </si>
  <si>
    <t>2-15-041</t>
  </si>
  <si>
    <t>El Fósforo, Cabeza de León, Delicias, Pastate, México</t>
  </si>
  <si>
    <t>RN728, SC21211, UPALA(R.4)-DELICIAS(ESCUELA)</t>
  </si>
  <si>
    <t>2-15-042</t>
  </si>
  <si>
    <t>RN728, SC21212, DELICIAS(ESCUELA)-MÉXICO DE UPALA(ESCUELA)</t>
  </si>
  <si>
    <t>El Progreso, Cuatro Cruces, Recreo, Clonia Puntarenas</t>
  </si>
  <si>
    <t>RN730, SC21030, BARRIO EL PROGRESO, CANALETE (R.6) - COLONIA PUNTARENAS (R.4)</t>
  </si>
  <si>
    <t>Montecristo, La Esperanza, San Isidro de Zapote, San Antonio, San Judas, Cabanga</t>
  </si>
  <si>
    <t>RN731, SC21180, UPALA(R.4)-CABANGA(FRONTERA CON NICARAGUA)</t>
  </si>
  <si>
    <t>Quepos</t>
  </si>
  <si>
    <t>QUEPOS - LA MANAGUA</t>
  </si>
  <si>
    <t>RN235, SC60461, QUEPOS(R.618)-LA MANAGUA(R.34)(R.616)</t>
  </si>
  <si>
    <t xml:space="preserve">Tubería colapsada
</t>
  </si>
  <si>
    <t xml:space="preserve">Sustitución de tubería
</t>
  </si>
  <si>
    <t>HERRADURA - QUEBRADA GANADO</t>
  </si>
  <si>
    <t>RN34, SC60162, HERRADURA(CRUCE CENTRO POBLACIÓN)-JACÓ(PRIMERA ENTRADA CENTRO POBLACIÓN)(BOULEVAR)</t>
  </si>
  <si>
    <t xml:space="preserve">inestabilidad de taludes
</t>
  </si>
  <si>
    <t xml:space="preserve">estabilización de taludes
</t>
  </si>
  <si>
    <t>MANUEL ANTONIO</t>
  </si>
  <si>
    <t>RN618, SC60130, QUEPOS(R.235)-PLAYA MANUEL ANTONIO(INICIO DE ROTONDA)</t>
  </si>
  <si>
    <t xml:space="preserve">hundimiento en la carretera
</t>
  </si>
  <si>
    <t xml:space="preserve">Diseño y Construcción de Muro
</t>
  </si>
  <si>
    <t>SURUBRES</t>
  </si>
  <si>
    <t>RN301, SC60591, BIJAGUAL (QUEBRADA BIJAGUAL LTE PROVINCIAL)-SARDINAL NORTE O SURUBRES(IGLESIA)</t>
  </si>
  <si>
    <t xml:space="preserve">Socavación del Rio Parrita y Protección de los Rellenos de Aproximación sobre Quebrada Surubre
</t>
  </si>
  <si>
    <t xml:space="preserve">Rellenos de aproximación 
</t>
  </si>
  <si>
    <t>RN301, SC60592, SARDINAL NORTE O SURUBRES(IGLESIA)-PARRITA(R.34)</t>
  </si>
  <si>
    <t xml:space="preserve">socavación  
</t>
  </si>
  <si>
    <t xml:space="preserve">Diseño y Construcción de Muros
</t>
  </si>
  <si>
    <t>Naranjito</t>
  </si>
  <si>
    <t>LONDRES</t>
  </si>
  <si>
    <t>RN616, SC60580, FINCA MANAGUA(R.34)(R.235)-LONDRES(CRUCE SÁBALO)</t>
  </si>
  <si>
    <t xml:space="preserve">Tuberías  colapsadas 
</t>
  </si>
  <si>
    <t xml:space="preserve">mejoramiento de drenajes y conformación de calzada
</t>
  </si>
  <si>
    <t>Quesada</t>
  </si>
  <si>
    <t>RN138, SC21170, COLONIA PUNTARENAS(R.4)-CAMPO VERDE (RIO RITO)(LTE CANTONAL)</t>
  </si>
  <si>
    <t xml:space="preserve">Deterioro de la superfiie de ruedo a lo largo de la ruta. Se presenta una gran cantidad de huecos en la vía lo cual dificulta el tránsito de vehículos. Los problemas climatológicos que afectaron a la zona durante las semanas anteriores mas el alto tráfico vehicular agravan el estado de la vía.
</t>
  </si>
  <si>
    <t xml:space="preserve">Rehabilitación y reacondicionamiento de la superficie de ruedo y manejo de aguas
</t>
  </si>
  <si>
    <t>RN138, SC21601, CAMPO VERDE (RIO RITO)(LTE CANTONAL)-VERACRÚZ(CUADRANTE ESCUELA)</t>
  </si>
  <si>
    <t>Cabanga</t>
  </si>
  <si>
    <t>RN143, SC21162, CABANGA (IGLESIA) - PUENTE RÍO VENADO</t>
  </si>
  <si>
    <t>RN143, SC21163, PUENTE RÍO VENADO-SAN RAFAEL DE GUATUSO(R.4)</t>
  </si>
  <si>
    <t>RN733, SC21111, SAN JORGE (QUEBRADA BOCA TAPADA)(LTE CANTONAL)-SANTA FÉ(SAN MARTÍN)(IGLESIA)</t>
  </si>
  <si>
    <t xml:space="preserve">Deterioro de la superfiie de ruedo a lo largo de la ruta. Se presenta una gran cantidad de huecos en la vía lo cual dificulta el trásito de vehículos. Los problemas climatológicos que afectaron a la zona durante las semanas anteriores mas el alto tráfico vehicular agravan el estado de la vía.
</t>
  </si>
  <si>
    <t xml:space="preserve">Santa Fé </t>
  </si>
  <si>
    <t>RN733, SC21112, SANTA FÉ(SAN MARTÍN)(IGLESIA)-SAN RAFAEL GUATUSO(R.4)</t>
  </si>
  <si>
    <t xml:space="preserve"> Chimurria</t>
  </si>
  <si>
    <t>RN733, SC21150, CHIMURRIA(R.35)-SAN JORGE (QUEB BOCA TAPADA)(LTE. CANTONAL)</t>
  </si>
  <si>
    <t xml:space="preserve">El Parque </t>
  </si>
  <si>
    <t>RN760, SC21930, EL PARQUE(R.35)-MEDIO QUESO(CRUCE A CUATRO ESQUINAS)</t>
  </si>
  <si>
    <t>Medio Queso</t>
  </si>
  <si>
    <t>RN760, SC21940, MEDIO QUESO(CRUCE A CUATRO ESQUINAS) - PRIMAVERA (CRUCE A ESCUELA)</t>
  </si>
  <si>
    <t xml:space="preserve"> La trocha</t>
  </si>
  <si>
    <t>RN760, SC21950, PRIMAVERA(CRUCE A ESCUELA) - LA TROCHA(R.856)</t>
  </si>
  <si>
    <t xml:space="preserve"> Pocosol</t>
  </si>
  <si>
    <t>RN761, SC21880, SAN HUMBERTO(R.35)-RÍO POCOSOL (LÍMITE CANTONAL)</t>
  </si>
  <si>
    <t xml:space="preserve"> Pocosol </t>
  </si>
  <si>
    <t>RN761, SC21960, RÍO POCOSOL (LTE CANTONAL) - EL CONCHO (CRUCE A BANDERAS)</t>
  </si>
  <si>
    <t xml:space="preserve"> El Concho</t>
  </si>
  <si>
    <t>RN761, SC21971, EL CONCHO(CRUCE A BANDERAS)-LLANO VERDE(CRUCE A MORAVIA)</t>
  </si>
  <si>
    <t>Tiricias</t>
  </si>
  <si>
    <t>RN761, SC21972, LLANO VERDE(CRUCE A MORAVIA) - TIRICIAS (R. SAN JUAN) (FRONTERA)</t>
  </si>
  <si>
    <t>Venado</t>
  </si>
  <si>
    <t>El Burio</t>
  </si>
  <si>
    <t>RN4, SC21351, EL TANQUE(R.142)-MONTERREY(R.752)</t>
  </si>
  <si>
    <t xml:space="preserve">Punto conocido como Burio #1, constantemente en época lluviosa se dan agrietamientos de la calzada producto de asentamiento diferenciales, debido a la falla mencionada, dando como consecuencia el colapso de la estructura de pavimento aproximadamente de unos 200 metros de longitud en todo su ancho, comprometiendo el paso de los usuarios por este sector.
</t>
  </si>
  <si>
    <t xml:space="preserve">Trabajos de rehabilitación del paso
</t>
  </si>
  <si>
    <t>San Bosco</t>
  </si>
  <si>
    <t>2-10-420</t>
  </si>
  <si>
    <t>Colapso parcial de las estructuras de drenaje por la escorrentía superficial y pérdida de la transitabilidad de la ruta por pérdida en la conformación y capacidad de soporte de la plataforma del camino</t>
  </si>
  <si>
    <t>Relastrado del camino y conformación del mismo</t>
  </si>
  <si>
    <t>Juanilama</t>
  </si>
  <si>
    <t>2-10-418</t>
  </si>
  <si>
    <t>Relastrado y conformacion de la superficie de ruedo</t>
  </si>
  <si>
    <t xml:space="preserve">juanilama </t>
  </si>
  <si>
    <t>2-10-419</t>
  </si>
  <si>
    <t>Confirmación del camino, mejoramiento de drenajes por escorrentía</t>
  </si>
  <si>
    <t>2-10-128</t>
  </si>
  <si>
    <t>Colapso total de la estructura de asfalto de la superficie de ruedo, por ruptura del dique en rio Santa Clara se dio pérdida de la transitabilidad de la ruta por pérdida en la conformación y capacidad de soporte de la plataforma del camino y sus componentes</t>
  </si>
  <si>
    <t>Restablecer y reconstruir la superficie de ruedo de los dos sectores afectados en el cam 2-10-128 y acondicionar la superficie de ruedo para una adecuada transitabilidad</t>
  </si>
  <si>
    <t>La Llanada</t>
  </si>
  <si>
    <t>2-10-237</t>
  </si>
  <si>
    <t>Colapso parcial (o total según el caso) de las estructuras de drenaje por la escorrentía superficial + pérdida de la transitabilidad de la ruta por pérdida en la conformación y capacidad de soporte de la plataforma del camino</t>
  </si>
  <si>
    <t>Calle Morales</t>
  </si>
  <si>
    <t>2-10-726</t>
  </si>
  <si>
    <t>Colapso parcial de las estructuras de drenaje por la escorrentía superficial y  pérdida de la transitabilidad de la ruta por pérdida en la conformación y capacidad de soporte de la plataforma del camino</t>
  </si>
  <si>
    <t>Relastrado y conformación de la superficie de ruedo</t>
  </si>
  <si>
    <t>Sona Fluca</t>
  </si>
  <si>
    <t>2-10-073</t>
  </si>
  <si>
    <t>Colapso parcial  de las estructuras de drenaje por la escorrentía superficial + pérdida de la transitabilidad de la ruta por pérdida en la conformación y capacidad de soporte de la plataforma del camino</t>
  </si>
  <si>
    <t>Conformación de la superficie de ruedo y relastrado del camino, mejoramiento en los drenajes</t>
  </si>
  <si>
    <t>2-10-521</t>
  </si>
  <si>
    <t xml:space="preserve">Re lastrado y Conformación de la superficie de ruedo, emejoramiento de drenajes </t>
  </si>
  <si>
    <t>La Flor - Pataste</t>
  </si>
  <si>
    <t>2-15-043</t>
  </si>
  <si>
    <t>2-15-045</t>
  </si>
  <si>
    <t>2-15-048</t>
  </si>
  <si>
    <t xml:space="preserve">	UTGV Municipalidad de Guatuso</t>
  </si>
  <si>
    <t>2-15-049</t>
  </si>
  <si>
    <t>2-15-050</t>
  </si>
  <si>
    <t>Buenavista</t>
  </si>
  <si>
    <t>Guayabo</t>
  </si>
  <si>
    <t>2-15-052</t>
  </si>
  <si>
    <t>Katira- Colonia Naranjeña</t>
  </si>
  <si>
    <t>La Palmera - Santo Domingo</t>
  </si>
  <si>
    <t>2-15-103</t>
  </si>
  <si>
    <t xml:space="preserve">Desbordamiento de las cunetas por exceso de escorrentía superficial. Deslizamiento de talud. Perdida de material en calzada.
</t>
  </si>
  <si>
    <t xml:space="preserve">Limpieza de cunetas y calzada, estabilización de talud y suministro, acarreo y colocación de material pétreo en la superficie.
</t>
  </si>
  <si>
    <t xml:space="preserve">La Florida- El Achiote </t>
  </si>
  <si>
    <t>2-15-109</t>
  </si>
  <si>
    <t>La Florida</t>
  </si>
  <si>
    <t>2-15-110</t>
  </si>
  <si>
    <t>Colonia Naranjeña Río Celeste</t>
  </si>
  <si>
    <t>2-15-113</t>
  </si>
  <si>
    <t xml:space="preserve">Lavado del material de la superficie de ruedo y formación de zurcos.
</t>
  </si>
  <si>
    <t>Katira - La Palmera</t>
  </si>
  <si>
    <t>2-15-114</t>
  </si>
  <si>
    <t>Buena Vista - Costa Ana</t>
  </si>
  <si>
    <t>2-15-129</t>
  </si>
  <si>
    <t>Caño Blanco</t>
  </si>
  <si>
    <t>2-15-130</t>
  </si>
  <si>
    <t>San Antonio - La Cabaña</t>
  </si>
  <si>
    <t>2-15-146</t>
  </si>
  <si>
    <t>2-15-161</t>
  </si>
  <si>
    <t>La Poma - Los Ángeles - Santa Marta</t>
  </si>
  <si>
    <t>2-15-189</t>
  </si>
  <si>
    <t>Santa Rita- Santa Clara</t>
  </si>
  <si>
    <t xml:space="preserve">Inundación producto ruptura de un dique, daños en la infraestructura del camino y viviendas aledañas </t>
  </si>
  <si>
    <t xml:space="preserve">Construir un Dique o muro de gaviones que de Protección del cauce hacia la vía publica y el centro de población. </t>
  </si>
  <si>
    <t xml:space="preserve">SAN BOSCO </t>
  </si>
  <si>
    <t>DAÑOS EN SUPERFICIE DE RUEDO</t>
  </si>
  <si>
    <t>RELASTRADO Y CONFORMACIÓN</t>
  </si>
  <si>
    <t>TRES TRES</t>
  </si>
  <si>
    <t>DAÑOS EN LA SUPERFICIE DE RODAMIENTO A CAUSA DE LAS FUERTES LLUVIAS</t>
  </si>
  <si>
    <t>CONFORMACION Y RELASTRADO</t>
  </si>
  <si>
    <t>2-10-421</t>
  </si>
  <si>
    <t>DAÑOS EN SUPERFICIE DE RUEDO Y RELASTRADO</t>
  </si>
  <si>
    <t xml:space="preserve">RELASTRADO Y CONFORMACIÓN DEL CAMINO </t>
  </si>
  <si>
    <t>SAN BOSCO</t>
  </si>
  <si>
    <t>2-10-422</t>
  </si>
  <si>
    <t>DAÑOS EN SUPERFICIE DE RUEDO Y DRENAJES</t>
  </si>
  <si>
    <t>MEJORAMIENTO DE LA SUPERFICIE DE RODAMIENTO MEDIANTE RELASTRADO Y CONFORMACION DEL CAMINO</t>
  </si>
  <si>
    <t>SAN JOAQUIN</t>
  </si>
  <si>
    <t>2-10-368</t>
  </si>
  <si>
    <t>RELASTRADO Y CONFORMACION DEL CAMINO</t>
  </si>
  <si>
    <t>EL PLOMO</t>
  </si>
  <si>
    <t>2-10-371</t>
  </si>
  <si>
    <t>DAÑOS EN LA SUPERFICIE DE RODAMIENTO Y DRENAJES</t>
  </si>
  <si>
    <t>RECONFORMACION DEL CAMINO Y MEJORAMIENTO DE SISTEMAS DE DRENAJE</t>
  </si>
  <si>
    <t>LA LUISA</t>
  </si>
  <si>
    <t>2-10-102</t>
  </si>
  <si>
    <t xml:space="preserve">DAÑOS EN LA SUPERFICIE DE RUEDO </t>
  </si>
  <si>
    <t xml:space="preserve">RELASTRADO Y CONFORMACION DEL CAMINO </t>
  </si>
  <si>
    <t>DAÑOS EN LA SUPERFICIE DE RUEDO</t>
  </si>
  <si>
    <t>SAN ALEJO</t>
  </si>
  <si>
    <t>LA ALDEA- SAN ALEJO</t>
  </si>
  <si>
    <t>2-10-271</t>
  </si>
  <si>
    <t>RELASTRADO</t>
  </si>
  <si>
    <t>DAÑOS EN LA SUPERFICIE DE RODAMIENTO, DERRUMBES SOBRE LA VIA</t>
  </si>
  <si>
    <t>LIMPIEZA DE DESLIZAMIENTOS Y RELASTRADO DEL CAMINO</t>
  </si>
  <si>
    <t>Guayabito, Buenavista y Llano Bonito</t>
  </si>
  <si>
    <t>2-15-106</t>
  </si>
  <si>
    <t xml:space="preserve">Anegamiento por el desbordamiento del río Buena Vista, arrastre de materiales de la estructura de pavimento, socavación de talud y deslizamiento en cunetas y espaldón de la vía.
</t>
  </si>
  <si>
    <t>Socavación del terraplén de la ruta cantonal 2-15-106 en la llegada al puente sobre río Buena vista sobre su margen derecha, meandro provocó impacto directo del caudal contra la plataforma del camino</t>
  </si>
  <si>
    <t>2-10-203</t>
  </si>
  <si>
    <t xml:space="preserve">DAÑOS EN SUPERFICIE DE RUEDO </t>
  </si>
  <si>
    <t>RELASTRADO Y CNFORMACION</t>
  </si>
  <si>
    <t>2-10-241</t>
  </si>
  <si>
    <t>RECONFORMACION DEL CAMINO Y LASTRADO</t>
  </si>
  <si>
    <t>2-10-973</t>
  </si>
  <si>
    <t>DAÑOS EN LA SUPERFICIE DE RUEDO Y PERDIDA DE MATERIAL DE LASTRE</t>
  </si>
  <si>
    <t xml:space="preserve">RECONSTRUCCION DE LA SUPERFICIE DE RUEDO </t>
  </si>
  <si>
    <t>2-10-971</t>
  </si>
  <si>
    <t>DAÑOS EN SUPERFICIE DE RUEDO Y PERDIDA DE DRENAJES</t>
  </si>
  <si>
    <t>RECONSTRUCCION DE LA SUPERFICIE DE RUEDO</t>
  </si>
  <si>
    <t>MORAVIA</t>
  </si>
  <si>
    <t>2-10-199</t>
  </si>
  <si>
    <t>DAÑOS EN LA SUPERFICIE DE RUEDO Y PERDIDA DE DRENAJES</t>
  </si>
  <si>
    <t xml:space="preserve">RECONSTRUCCION DE SUPERFICIE DE RUEDO MEDIANTE LASTRADO </t>
  </si>
  <si>
    <t>EL CARMEN</t>
  </si>
  <si>
    <t>2-10-063</t>
  </si>
  <si>
    <t>DAÑOS EN LA SUPERFICIE DE RUEDO POR SOCAVACION DEL MATERIAL A CAUSA D ELAS FUERTES LLUVIAS</t>
  </si>
  <si>
    <t>LASTRAR Y RECONFORMAR EL CAMINO</t>
  </si>
  <si>
    <t>FINCA LOS JUAN</t>
  </si>
  <si>
    <t>2-10-286</t>
  </si>
  <si>
    <t>DAÑOS EN ESTRUTURA DE RUEDO POR SOCAVACION DEL CAMINO</t>
  </si>
  <si>
    <t>REALIZAR LA RECONFORMACION DEL CAMINO Y EL LASTRADO DEL MISMO</t>
  </si>
  <si>
    <t>SAN JOSE DE LA MONTAÑA</t>
  </si>
  <si>
    <t>2-10-952</t>
  </si>
  <si>
    <t xml:space="preserve">MULTIPLES DESLIZAMIENTOS EN LA VIA PUBLICA, PROVOCANDO DAÑOS EN LA SUPERFICIE DE RUEDO </t>
  </si>
  <si>
    <t xml:space="preserve">LIMPIEZAS Y RECONFORMACION DEL CAMINO, RELASTRADOS </t>
  </si>
  <si>
    <t>2-10-108</t>
  </si>
  <si>
    <t>LIMPIEZA DEL CAMINO Y RELASTRADO</t>
  </si>
  <si>
    <t>MUNICIPALIDAD SAN CARLOS</t>
  </si>
  <si>
    <t>La Palmera</t>
  </si>
  <si>
    <t>SAN RAFAEL</t>
  </si>
  <si>
    <t>2-10-625</t>
  </si>
  <si>
    <t xml:space="preserve">DAÑOS EN SUPERFICIE DE RUEDO POR CRECIDA DE RIO </t>
  </si>
  <si>
    <t>LIMPIEZA DEL CAMINO. CONFORMACION Y RELASTRADO</t>
  </si>
  <si>
    <t>2-10-1092</t>
  </si>
  <si>
    <t>DAÑOS EN SUPERFICIE DE RUEDO PERDIDA DE SISTEMAS DE DRENAJE</t>
  </si>
  <si>
    <t>limpieza del camino, limpieza de sistemas de drenaje y lastre</t>
  </si>
  <si>
    <t>municipalidad de San Carlos</t>
  </si>
  <si>
    <t>rio tico</t>
  </si>
  <si>
    <t>2-10-110</t>
  </si>
  <si>
    <t>daños en superficie de ruedo y daños en drenajes</t>
  </si>
  <si>
    <t>Limpieza del camino y relastrado</t>
  </si>
  <si>
    <t>CALLE LA AMISTAD</t>
  </si>
  <si>
    <t>2-10-1206</t>
  </si>
  <si>
    <t xml:space="preserve">DAÑOS EN SUPERFICIE DE RUEDO, Y DRENAJES </t>
  </si>
  <si>
    <t>LIMPIEZA Y CONFORMACION DEL CAMINO RELASTRADO</t>
  </si>
  <si>
    <t>Calle Jeremías, LA Caporal</t>
  </si>
  <si>
    <t xml:space="preserve">falla en sistema de drenajes
</t>
  </si>
  <si>
    <t xml:space="preserve">Reparación y sustitución de accesos, espaldones dañados, limpieza en sistemas de alcantarillado, reacondicionamiento de tomas y desfogues aguas pluviales
</t>
  </si>
  <si>
    <t>Venecia</t>
  </si>
  <si>
    <t>Sector Puente Río Toro</t>
  </si>
  <si>
    <t>RN140, SC20932, VENECIA(CUADRANTE IGLESIA)-MARSELLA (RÍO TORO)(LTE CANTONAL)</t>
  </si>
  <si>
    <t xml:space="preserve">Deslizamiento talud
</t>
  </si>
  <si>
    <t xml:space="preserve">Atención básica del deslizamiento de talud inferior en el km 28+915, en el sector de Puente Río Toro
</t>
  </si>
  <si>
    <t>La Selva</t>
  </si>
  <si>
    <t>RN748, SC20943, LA PALMERA (CUADRANTE IGLESIA) - LA MARINA (R.140)</t>
  </si>
  <si>
    <t xml:space="preserve">El rompimiento del Dique en el Río La Selva ocasionó daños en la calzada en el km 15-978
</t>
  </si>
  <si>
    <t xml:space="preserve">Atención de la calzada y sistemas de drenaje colapsados en cercanías del Centro Penal La Marina
</t>
  </si>
  <si>
    <t xml:space="preserve">Vázquez de Coronado </t>
  </si>
  <si>
    <t>Ciudad Quesada</t>
  </si>
  <si>
    <t>Acorazados,Cauce,Talud</t>
  </si>
  <si>
    <t>Erosión,Sedimentación,Socavación</t>
  </si>
  <si>
    <t xml:space="preserve">Erosión de taludes en zona de protección que pone en riesgo viviendas especialmente en margen derecha. </t>
  </si>
  <si>
    <t xml:space="preserve">Limpieza de Cauce y reforzamiento de taludes. </t>
  </si>
  <si>
    <t>Obras Fluviales, MOPT</t>
  </si>
  <si>
    <t xml:space="preserve">Las obras pueden hacerse por convenio con Municipalidad de San Carlos </t>
  </si>
  <si>
    <t>Río Pocora</t>
  </si>
  <si>
    <t>Desviación,Sedimentación</t>
  </si>
  <si>
    <t>El río se desborda debido a la presencia de sedimento acumulado</t>
  </si>
  <si>
    <t>Limpieza de cauce</t>
  </si>
  <si>
    <t>Obras Fluviales</t>
  </si>
  <si>
    <t>Requiere limpieza y se puede hacer con presupuesto de Obras Fluviales</t>
  </si>
  <si>
    <t>Nazareth</t>
  </si>
  <si>
    <t>Río Fosforo</t>
  </si>
  <si>
    <t>El río se desborda y afecta varias viviendas</t>
  </si>
  <si>
    <t xml:space="preserve">Limpieza de Cauce </t>
  </si>
  <si>
    <t xml:space="preserve">El río Fosforo, así como el Pocora, Aguas Negras reciben el caudal desbordado del río Zapote.  Los ríos están muy erosionados y sedimentados a cauce del caudal que reciben. </t>
  </si>
  <si>
    <t>Río Aguas Negras</t>
  </si>
  <si>
    <t>Erosión,Reducción_hidráulica,Sedimentación</t>
  </si>
  <si>
    <t>El río se desborda debido a la sedimentación y a la invasión del río Zapote.</t>
  </si>
  <si>
    <t>Limpieza de Cauce/indirectamente mitigar desbordamientos en río Zapote</t>
  </si>
  <si>
    <t>Río Cabeza de León</t>
  </si>
  <si>
    <t>Desbordamiento con afectación en viviendas y caminos</t>
  </si>
  <si>
    <t xml:space="preserve">Limpieza de cauce </t>
  </si>
  <si>
    <t>Rio Aguas Negras</t>
  </si>
  <si>
    <t>Reducción_hidráulica,Sedimentación,Otro</t>
  </si>
  <si>
    <t>Desbordamientos con afectación en viviendas</t>
  </si>
  <si>
    <t>Limpieza de Cauce</t>
  </si>
  <si>
    <t xml:space="preserve">Este río afecta El Carmen y Nazareth </t>
  </si>
  <si>
    <t xml:space="preserve">La Victoria </t>
  </si>
  <si>
    <t>Quebrada Colonia</t>
  </si>
  <si>
    <t>El río se desborda inundando una gran cantidad de viviendas</t>
  </si>
  <si>
    <t>Pizotillo</t>
  </si>
  <si>
    <t>Río Pizotillo</t>
  </si>
  <si>
    <t>El río se desborda afectando viviendas ubicadas a lo largo de la ruta 4. Afectación en viviendas y fincas</t>
  </si>
  <si>
    <t xml:space="preserve">Limpieza de cauce. </t>
  </si>
  <si>
    <t>Río Niño</t>
  </si>
  <si>
    <t xml:space="preserve">El río ha arrastrado una gran cantidad de arboles que han estado ocasionado la erosión de los taludes, corrimientos laterales del cauce, desbordamientos, inundaciones. </t>
  </si>
  <si>
    <t xml:space="preserve">Es necesario realizar una limpieza del cauce extrayendo la gran cantidad de escombros que tiene (algunos producto de la tormenta decreto 43131-MP) para estabilizar el cauce. Este trabajo debe hacerse en verano para facilitar las labores. </t>
  </si>
  <si>
    <t>Los 15 km incluyen un sector del río Caño Negro afluente del NIño. No incluye el sector de San José de Upala hasta Jomusa</t>
  </si>
  <si>
    <t xml:space="preserve">San José </t>
  </si>
  <si>
    <t>Deslizamiento,Erosión,Reducción_hidráulica,Sedimentación,Socavación</t>
  </si>
  <si>
    <t xml:space="preserve">El río ha socavado las márgenes incluyendo un enrocado que se construyó por extrema urgencia con el decreto No. 43131-MP.  En toda la extensión hay mucha cantidad de escombros, algunos de ellos producto de la tormenta del decreto No. 43131-MP y otros producto de la tormenta Bonnie y otros eventos previos. </t>
  </si>
  <si>
    <t xml:space="preserve">Reparación del enrocado socavado y limpieza del cauce en un sector de 15 km sacando escombros para mitigar la erosión de los diques y márgenes que son producto  del flujo lateral provocado por los escombros. </t>
  </si>
  <si>
    <t xml:space="preserve">La limpieza del cauce se debe realizar en verano para facilitar las labores. </t>
  </si>
  <si>
    <t>Río Ron Ron</t>
  </si>
  <si>
    <t>Erosión,Reducción_hidráulica,Sedimentación,Socavación</t>
  </si>
  <si>
    <t>El río presenta mucha sedimentación, socavación de taludes, bancos de sedimento arrastrados por las crecidas</t>
  </si>
  <si>
    <t xml:space="preserve">Limpieza de cauce y reforzamiento de taludes </t>
  </si>
  <si>
    <t>Cauce,Dique,Talud</t>
  </si>
  <si>
    <t xml:space="preserve">El río se desbordó afectando la plaza de deportes y poniendo en riesgo varias viviendas. </t>
  </si>
  <si>
    <t>Construcción de diques y limpieza del cauce</t>
  </si>
  <si>
    <t>La Abundancia</t>
  </si>
  <si>
    <t xml:space="preserve">Río Ron Ron </t>
  </si>
  <si>
    <t>Deslizamiento,Desviación,Erosión,Sedimentación,Socavación</t>
  </si>
  <si>
    <t xml:space="preserve">Hay dos deslizamientos que han sedimentado el cauce causando el corrimiento lateral hacia la margen derecha donde dos viviendas están siendo afectadas. </t>
  </si>
  <si>
    <t>Estabilización de taludes mediante enrocados y limpieza del cauce</t>
  </si>
  <si>
    <t xml:space="preserve">Podría ser necesario una evaluación de un geólogo. </t>
  </si>
  <si>
    <t>Río La Vieja</t>
  </si>
  <si>
    <t>Desviación,Erosión,Reducción_hidráulica,Sedimentación</t>
  </si>
  <si>
    <t xml:space="preserve">El río socavó un dique en margen derecha desbordandose hacia la ruta 141 donde provocó el anegamiento de la ruta y de varias viviendas en los sectores de Cuestillas y Barrio el Ron Ron. </t>
  </si>
  <si>
    <t xml:space="preserve">Limpieza de cauce, construcción de diques, construcción de enrocados. </t>
  </si>
  <si>
    <t xml:space="preserve">Es necesario realizar modelación hidráulica e hidrológica para el diseño de obras de protección. </t>
  </si>
  <si>
    <t>La Vieja</t>
  </si>
  <si>
    <t>Erosión,Reducción_hidráulica,Sedimentación,Socavación,Otro</t>
  </si>
  <si>
    <t xml:space="preserve">El río socavó un dique que se encuentra aguas abajo del puente sobre ruta 739.  El dique está erosionado en un 90%.  Aguas arriba del puente el río está muy sedimentado y podría desbordarse invadiendo la ruta 739.  Además podría afectar varias viviendas que están a lo largo de esa ruta. </t>
  </si>
  <si>
    <t xml:space="preserve">Limpieza del cauce.  Reconstrucción del dique y protección de viviendas. </t>
  </si>
  <si>
    <t>Cuestillas Abajo</t>
  </si>
  <si>
    <t xml:space="preserve">Un camino vecinal socavado en Cuestillas Abajo,. Sedimentación en río sin anegamiento de viviendas. </t>
  </si>
  <si>
    <t xml:space="preserve">Limpieza de cauce y construcción de enrocado de protección para mitigar erosión en ruta cantonal </t>
  </si>
  <si>
    <t>Peje Viejo</t>
  </si>
  <si>
    <t>Río Peje</t>
  </si>
  <si>
    <t>Paso vado interrumpido</t>
  </si>
  <si>
    <t>El paso vado fue dañado por el arrastre del caudal y el paso está interrumpido</t>
  </si>
  <si>
    <t>Construcción de paso vado</t>
  </si>
  <si>
    <t xml:space="preserve">El río esta obstruido en algunos sectores y muy sedimentado en otros, aguas abajo y aguas arriba del puente en el centro de Florencia. </t>
  </si>
  <si>
    <t>Realizar una limpieza del cauce</t>
  </si>
  <si>
    <t xml:space="preserve">Se requiere excavadora de 30 ton. Si Obras Fluviales no contara con una excavadora de ese tonelaje seria necesario contratar con fondos de emergencia. </t>
  </si>
  <si>
    <t xml:space="preserve">El río se sedimentó y obstruyó el paso vado en un 80%. </t>
  </si>
  <si>
    <t xml:space="preserve">Río San Rafael </t>
  </si>
  <si>
    <t>El río daño parcialmente un enrocado que protege el bastión derecho de un puente peatonal. Aguas abajo del puente la excesiva sedimentación provoca la erosión de taludes en la margen izquierda donde se ubican las viviendas</t>
  </si>
  <si>
    <t>Reparación de enrocado, limpieza del cauce, protección de talud en margen izquierda</t>
  </si>
  <si>
    <t>Es necesario construir un bastión en concreto en la margen derecha</t>
  </si>
  <si>
    <t>La Tigra</t>
  </si>
  <si>
    <t xml:space="preserve">Río La Tigra </t>
  </si>
  <si>
    <t>No hay daños en viviendas pero las mismas están en riesgo por la excesiva sedimentación del río en el tramo. Es necesario realizar una limpieza del cauce y estabilizar los taludes.</t>
  </si>
  <si>
    <t>Limpieza de cauce con extracción del material y reforzamiento de taludes</t>
  </si>
  <si>
    <t>Río Guayabo</t>
  </si>
  <si>
    <t>Desviación,Reducción_hidráulica,Sedimentación,Otro</t>
  </si>
  <si>
    <t xml:space="preserve">El cauce se desvió afectando un acceso y poniendo en riesgo un puente metálico y una planta piñera. </t>
  </si>
  <si>
    <t xml:space="preserve">Encauzamiento del río en el sector afectado. </t>
  </si>
  <si>
    <t>Río Santa Rita</t>
  </si>
  <si>
    <t>Desviación,Reducción_hidráulica,Sedimentación,Socavación,Otro</t>
  </si>
  <si>
    <t xml:space="preserve">El río socavó los bastiones del puente haciendo colapsar la estructura. Se desbordó hacia la margen izquierda anegando varias viviendas y la ruta cantonal que comunica Santa Rita con Santa Clara. </t>
  </si>
  <si>
    <t xml:space="preserve">Reposición del puente (en progreso). Reconstrucción de diques en margen izquierda y posiblemente en la derecha. Limpieza del cauce. Se requieren obras de mitigación porque el río aún no se ha estabilizado. </t>
  </si>
  <si>
    <t>Se requieren estudios hidrológicos e hidráulicos</t>
  </si>
  <si>
    <t>Reducción_hidráulica,Sedimentación,Socavación,Otro</t>
  </si>
  <si>
    <t xml:space="preserve">El río hizo colapasar la estructura del puente vehicular.  </t>
  </si>
  <si>
    <t xml:space="preserve">Construcción de un nuevo puente. (Se está colocando un provisionalmente) Limpieza del cauce aguas arriba del puente. </t>
  </si>
  <si>
    <t>Se requiere realizar modelación hidrológica e hidráulica del cauce para determinar las acciones a tomar (reubicación de familias, construcción de diques, recaba)</t>
  </si>
  <si>
    <t>Quebrada El Palo</t>
  </si>
  <si>
    <t>Desviación,Erosión,Reducción_hidráulica,Otro</t>
  </si>
  <si>
    <t>El río se desbordó hacia la margen izquierda afectando una tuberia de una empresa hidroeléctrica.  La empresa realizó una protección pero no intervinieron el cauce. También afecta el talud de margen derecha donde se ubican varias viviendas</t>
  </si>
  <si>
    <t>Realizar una limpieza del cauce para estabilizar el caudal y controlar la erosión de los taludes</t>
  </si>
  <si>
    <t>Limpieza del cauce</t>
  </si>
  <si>
    <t>San Antonio</t>
  </si>
  <si>
    <t>Río Pataste</t>
  </si>
  <si>
    <t>Sedimentación</t>
  </si>
  <si>
    <t xml:space="preserve">En un paso vado el río se sedimenta aguas arriba obstruyendo parcialmente la estructura. </t>
  </si>
  <si>
    <t xml:space="preserve">El cauce requiere mantenimiento periódico ya que se sedimenta de forma regular y especialmente si hay eventos extraordinarios. </t>
  </si>
  <si>
    <t>Río Catanubrio</t>
  </si>
  <si>
    <t>El puente artesanal está dañado. No se sabe si se daño por efecto de una creciente. El río aguas arriba está sedimentado lo cual reduce la capacidad hidráulica</t>
  </si>
  <si>
    <t>Quebrada Pipante</t>
  </si>
  <si>
    <t>La quebrada se desborda en el sector poblado debido a que no tiene suficiente capacidad hidráulica</t>
  </si>
  <si>
    <t>Se requiere hacer estudio para definir cual es el cauce natural y definir los parámetros de la intervención</t>
  </si>
  <si>
    <t>Santa Clara Sur</t>
  </si>
  <si>
    <t>Río Guacalito</t>
  </si>
  <si>
    <t>Talud</t>
  </si>
  <si>
    <t>Erosión,Socavación</t>
  </si>
  <si>
    <t>El río socava la margen derecha afectando una vivienda</t>
  </si>
  <si>
    <t>Ampliar el enrocado existente en 80 metros para estabilizar el sector</t>
  </si>
  <si>
    <t>El río Guacalito requiere de un estudio integral para determinar la posibilidad de realizar obras de mitigación, reubicación de viviendas u otros. Sin embargo para el sector afectado dado que ya existe un enrocado lo que se necesita es ampliar el enrocado existente para estabilizar el talud</t>
  </si>
  <si>
    <t>Servicio Nacional de Aguas Subterráneas, Riego y Avenamiento</t>
  </si>
  <si>
    <t>Socavación</t>
  </si>
  <si>
    <t>Socavación en bastión derecho del puente de La Alegría</t>
  </si>
  <si>
    <t>Protección del bastión central</t>
  </si>
  <si>
    <t>Servicio Nacional de Aguas Subterráneas, Riego y Avenamiento (Senara)</t>
  </si>
  <si>
    <t>Erosión</t>
  </si>
  <si>
    <t>Erosión en pared derecha del cauce con daño a calle asfaltada.</t>
  </si>
  <si>
    <t>Protección de pared de la margen derecha del río Turrialba</t>
  </si>
  <si>
    <t>Se necesita preliminarmente un estimado de 150 horas de tractor D10 o similar para realizar protección de urgencia ante una eventual avenida máxima. El mismo consistiría en apilar material del mismo cauce para resguardar la margen afectada.</t>
  </si>
  <si>
    <t>La Marina</t>
  </si>
  <si>
    <t>Quebrada Grande</t>
  </si>
  <si>
    <t>Desviación,Erosión,Reducción_hidráulica,Relleno,Sedimentación</t>
  </si>
  <si>
    <t>La quebrada Grande está afectando los taludes en varios sectores con lo cual pone en riesgo varias viviendas. La Quebrada se encuentra muy sedimentada</t>
  </si>
  <si>
    <t>Limpieza de Cauce y reforzamiento de taludes en varios sectores</t>
  </si>
  <si>
    <t>Obras FLuviales</t>
  </si>
  <si>
    <t xml:space="preserve">Se requiere determinar la factibilidad de reforzar los taludes en los sectores con viviendas y realizar una limpieza del cauce. </t>
  </si>
  <si>
    <t>Quebrada Pavas</t>
  </si>
  <si>
    <t xml:space="preserve">La Quebrada presenta escombros y excesiva sedimentación. </t>
  </si>
  <si>
    <t>Aguas Zarcas y Los Chiles</t>
  </si>
  <si>
    <t>Río Aguas Zarcas</t>
  </si>
  <si>
    <t xml:space="preserve">El río se desborda hacia la comunidad de Los Chiles debido a la presencia de excesiva sedimentación y escombros. </t>
  </si>
  <si>
    <t>Río Frijoles</t>
  </si>
  <si>
    <t>Desviación,Erosión,Sedimentación,Socavación,Otro</t>
  </si>
  <si>
    <t>El río socavó varios diques en el sector en ambas márgenes, socavó el bastión derecho de puente sobre la ruta que comunica San Isidro con Santa Adela.</t>
  </si>
  <si>
    <t xml:space="preserve">Reconstrucción de diques, reforzamiento de bastión derecho del puente, enrocados para control de erosión y socavación. </t>
  </si>
  <si>
    <t xml:space="preserve">Las obras de mitigación podrían hacerse con presupuesto del mopt pero las obras definitivas deben hacerse de acuerdo a estudio por la importancia de la protección de viviendas, puente, carretera y fincas de producción. Por motivos que se desconocen no se realizó obras de primer impacto después del evento lo cual se puede apreciar en el sitio. </t>
  </si>
  <si>
    <t>Muelle</t>
  </si>
  <si>
    <t>Río San Carlos</t>
  </si>
  <si>
    <t>Deslizamiento,Erosión,Sedimentación,Socavación</t>
  </si>
  <si>
    <t xml:space="preserve">El río presenta socavación en las márgenes, socavación en bastión izquierdo del puente de ruta nacional no.4. Presencia de escombros. </t>
  </si>
  <si>
    <t xml:space="preserve">Limpieza de escombros, reforzamiento de estructura del bastión derecho del puente. Estabilización de taludes. </t>
  </si>
  <si>
    <t xml:space="preserve">Es posible que el CONAVI realice la protección del bastión pero aun así debe protegerse los taludes.  Debe realizarse un control sobre explotación en el cauce para determinar si está afectando aguas abajo los taludes. </t>
  </si>
  <si>
    <t>Río Frío</t>
  </si>
  <si>
    <t>Erosión,Sedimentación,Socavación,Otro</t>
  </si>
  <si>
    <t xml:space="preserve">El río está socavando la margen izquierda antes del puente de ruta 4 y se encuentra a pocos metros de la carretera.  Varios arboles fueron socavados y cayeron al río. Aguas abajo también está socavando los taludes en la margen derecha. </t>
  </si>
  <si>
    <t xml:space="preserve">Estudios y las obras que se deriven de los estudios. </t>
  </si>
  <si>
    <t xml:space="preserve">Se debe realizar un estudio hidrológico e hidráulico para determinar la mejor solución al problema de socavación, sedimentación y corrimientos laterales. </t>
  </si>
  <si>
    <t>Sedimentación,Otro</t>
  </si>
  <si>
    <t>Desbordamientos causados por escombros en el cauce y sedimentación</t>
  </si>
  <si>
    <t>Limpieza a realizar con maquinaria de Obras Fluviales</t>
  </si>
  <si>
    <t>Río La Muerte</t>
  </si>
  <si>
    <t xml:space="preserve">Presencia de escombros en cauce y sedimentación. </t>
  </si>
  <si>
    <t>Limpieza a programar con fondos de Obras Fluviales</t>
  </si>
  <si>
    <t xml:space="preserve">San Rafael </t>
  </si>
  <si>
    <t>Río Venado</t>
  </si>
  <si>
    <t xml:space="preserve">Socavación de taludes cerca de viviendas y plantel del ICE. Presencia de escombros en cauce. </t>
  </si>
  <si>
    <t xml:space="preserve">Estabilización de taludes y limpieza de cauce </t>
  </si>
  <si>
    <t xml:space="preserve">Guayabo </t>
  </si>
  <si>
    <t>Río Frio</t>
  </si>
  <si>
    <t>Socavación del camino 215-052 ruta cantonal</t>
  </si>
  <si>
    <t xml:space="preserve">Protección de la carretera mediante enrocado. </t>
  </si>
  <si>
    <t>Barrio Lourdes</t>
  </si>
  <si>
    <t>Río San Pedro</t>
  </si>
  <si>
    <t>Socavación en paredes del cauce con afectación en viviendas</t>
  </si>
  <si>
    <t>Limpieza de cauce y reforzamiento de taludes</t>
  </si>
  <si>
    <t>Quebrada Ahogada</t>
  </si>
  <si>
    <t>Relleno,Sedimentación</t>
  </si>
  <si>
    <t>Sedimentación y insuficiente capacidad hidráulica</t>
  </si>
  <si>
    <t xml:space="preserve">Limpieza </t>
  </si>
  <si>
    <t>Se requiere equipo de bajo tonelaje (pala de 8-10 ton</t>
  </si>
  <si>
    <t>Quebrada Marta</t>
  </si>
  <si>
    <t xml:space="preserve">Desbordamientos de la quebrada con afectación en vías y viviendas. Insuficiencia de estructuras de evacuación del caudal como alcantarillas y puentes. </t>
  </si>
  <si>
    <t xml:space="preserve">Limpieza de cauce, evaluación y/o rediseño de estructuras como puentes, alcantarillas. </t>
  </si>
  <si>
    <t xml:space="preserve">Las afectaciones en ruta nacional deben ser atendidas con fondos de CONAVI. Las afectaciones en otros sectores se atenderían con el Fondo Nacional de Emergencias. </t>
  </si>
  <si>
    <t>San Clara</t>
  </si>
  <si>
    <t>Río Santa Clara</t>
  </si>
  <si>
    <t xml:space="preserve">Afectación en puente de ruta nacional, sedimentación </t>
  </si>
  <si>
    <t xml:space="preserve">Daños en diques, socavación de taludes, excesiva sedimentación, corrimiento lateral, socavación en puente
</t>
  </si>
  <si>
    <t>Limpieza de Cauce, reforzamiento de taludes con enrocados, reconstrucción de diques</t>
  </si>
  <si>
    <t xml:space="preserve">Se requiere estudios. Las Obras de mitigación más urgentes podría realizarlas Obras Fluviales mediante programación. 
</t>
  </si>
  <si>
    <t>Altamira</t>
  </si>
  <si>
    <t>Río Bijagua</t>
  </si>
  <si>
    <t>Socavación de taludes en margen izquierda y diques, sedimentación del cauce</t>
  </si>
  <si>
    <t>Reforzamiento de taludes y diques en el sector de Altamira, limpieza del cauce</t>
  </si>
  <si>
    <t>Armenias</t>
  </si>
  <si>
    <t>Quebrada Armenias</t>
  </si>
  <si>
    <t>Sedimentación,Socavación,Otro</t>
  </si>
  <si>
    <t>La quebrada arrastra mucho sedimento debido a la alta pendiente y se desborda</t>
  </si>
  <si>
    <t>Limpieza de cauce, estabilización de taludes</t>
  </si>
  <si>
    <t>Canalete, Upala, San Isidro, Montecristo, Jácamo, Yolillal</t>
  </si>
  <si>
    <t>Río Zapote</t>
  </si>
  <si>
    <t>Desbordamientos en varios sectores afectando poblaciones como El Carmen, Nazareth, Montecristo, San Isidro, San Antonio.  Obstrucción del cauce con escombros</t>
  </si>
  <si>
    <t xml:space="preserve">Se requiere estudio para determinar las opciones de diseño de obras en los diferentes sectores afectados. </t>
  </si>
  <si>
    <t>Quebrada El Salto</t>
  </si>
  <si>
    <t>Desbordamiento de la quebrada afectando viviendas, cultivos y carreteras</t>
  </si>
  <si>
    <t>Realizar Limpieza del Cauce</t>
  </si>
  <si>
    <t xml:space="preserve">La limpieza debe hacerse en verano por lo pantanoso de los terrenos. </t>
  </si>
  <si>
    <t>Río La Lagartera</t>
  </si>
  <si>
    <t>Reducción_hidráulica,Relleno,Sedimentación</t>
  </si>
  <si>
    <t>Desbordamiento con afectación en viviendas, calles y cultivos</t>
  </si>
  <si>
    <t>Limpieza debe realizarse en verano</t>
  </si>
  <si>
    <t>Guacalito</t>
  </si>
  <si>
    <t>Desbordamientos en varias poblaciones incluyendo Santa Clara Norte, Pavas y Delicias</t>
  </si>
  <si>
    <t>Limpieza de cauce, recuperación de la sección hidráulica</t>
  </si>
  <si>
    <t xml:space="preserve">Las obras paliativas o de mitigación puede realizarlas obras fluviales mediante la limpieza del cauce.   La problemática de inundaciones sin embargo debe resolverse con la ayuda de estudios hidrológicos e hidráulicos. </t>
  </si>
  <si>
    <t>Las Milpas</t>
  </si>
  <si>
    <t>Quebrada Danta</t>
  </si>
  <si>
    <t>Desbordamientos afectando viviendas y fincas</t>
  </si>
  <si>
    <t>Villa Hermosa</t>
  </si>
  <si>
    <t>Quebrada El Muerto</t>
  </si>
  <si>
    <t>Desbordamientos por obstrucción de quebrada con escombros y sedimento</t>
  </si>
  <si>
    <t>Limpieza debe hacerse en verano</t>
  </si>
  <si>
    <t xml:space="preserve">Heredia </t>
  </si>
  <si>
    <t>Quebrada Esterito</t>
  </si>
  <si>
    <t>Socavación por completo de los bastiones y sus protecciones, socavación de aproximaciones. Alto riesgo de colapso de la estructura.</t>
  </si>
  <si>
    <t xml:space="preserve">Valoración de la estructura para reconstrucción, </t>
  </si>
  <si>
    <t>La Cucaracha</t>
  </si>
  <si>
    <t>Puente de estructura de madera completamente golpeado por el arrastre del cauce perdida de piezas de su estructura y daños importantes. quedan completamente sin paso en el sitio. La estructura colapso.</t>
  </si>
  <si>
    <t>Reconstrucción de la estructura</t>
  </si>
  <si>
    <t xml:space="preserve">Valoración de la CNE </t>
  </si>
  <si>
    <t>Puerto Soley - Junquillal</t>
  </si>
  <si>
    <t>Río Papaturro</t>
  </si>
  <si>
    <t>Arrastre y lavado de los rellenos de aproximación y de la superficie de ruedo. 
Desprendimiento de algunos tramos de cuneta revestida.</t>
  </si>
  <si>
    <t>Colocación de rellenos de aproximación y conformación de superficie de ruedo.</t>
  </si>
  <si>
    <t xml:space="preserve">Playa Pogeres Pita </t>
  </si>
  <si>
    <t>6-11-057</t>
  </si>
  <si>
    <t xml:space="preserve">Quebrada Sin Nombre </t>
  </si>
  <si>
    <t xml:space="preserve">Daño en Subestructura de puente, en el bastión y pilar del puente   </t>
  </si>
  <si>
    <t xml:space="preserve">Reconstrucción de puente </t>
  </si>
  <si>
    <t xml:space="preserve">Ruta de travesía 20201 (Santa Clara - Ruta Nacional 141) </t>
  </si>
  <si>
    <t>Sección de control 9003 Puente Límite Cantonal</t>
  </si>
  <si>
    <t>Río Balsa</t>
  </si>
  <si>
    <t xml:space="preserve">Puente vehicular colapso estructural </t>
  </si>
  <si>
    <t xml:space="preserve">Se recomienda la construcción de un puente vehicular de 51.82 metros, con paso peatonal, cimentado sobre pilotes.
</t>
  </si>
  <si>
    <t>MOPT - CONAVI</t>
  </si>
  <si>
    <t xml:space="preserve">Ruta de Travesia N°20201 - Ruta Nacional 141 </t>
  </si>
  <si>
    <t>Sección de control 9003</t>
  </si>
  <si>
    <t>Quebrada Santa Rita</t>
  </si>
  <si>
    <t>Colapsado</t>
  </si>
  <si>
    <t>Construcción de un puente vehicular con una longitud de 52 m con paso peatonal</t>
  </si>
  <si>
    <t xml:space="preserve">739 </t>
  </si>
  <si>
    <t>Sección de Control 21580</t>
  </si>
  <si>
    <t>Puente Colapsado</t>
  </si>
  <si>
    <t>Construcción de puente vehicular de 51.82 m con aceras petaonales, cimentación profunda mediante pilotes.</t>
  </si>
  <si>
    <t>4-10-065-02</t>
  </si>
  <si>
    <t xml:space="preserve">Río San Ramoncito </t>
  </si>
  <si>
    <t xml:space="preserve">Es un puente artesanal de trozas de madera, mismo que presenta debilitamiento en los márgenes del cauce que brinda soporte a estructura de superficie de ruedo. Se presentan asentamientos diferenciales producto de este debilitamiento así como perdida de capacidad de soporte </t>
  </si>
  <si>
    <t xml:space="preserve">Elaboración de estudios preliminares, diseño y construcción total de la estructura para asegurar la transitabilidad de los usuarios de la ruta. </t>
  </si>
  <si>
    <t>4-10-196-01</t>
  </si>
  <si>
    <t xml:space="preserve">Río Bijagual </t>
  </si>
  <si>
    <t xml:space="preserve">Es un puente artesanal de trozas de madera, mismo que presenta debilitamiento en los márgenes del cauce que brinda soporte a la estructura de superficie de ruedo. De igual formar se presentan asentamiento diferenciales debido a la falta de un adecuado sistema de cimentación. </t>
  </si>
  <si>
    <t xml:space="preserve">Elaboración de estudios preliminares, diseño y construcción de estructura completa. </t>
  </si>
  <si>
    <t>4-10-065-03</t>
  </si>
  <si>
    <t>Quebrada Plana (Macadam)</t>
  </si>
  <si>
    <t xml:space="preserve">Estudios preliminares, diseño y construcción total de la estructura. </t>
  </si>
  <si>
    <t>4-10-068-01</t>
  </si>
  <si>
    <t xml:space="preserve">Río Mojón </t>
  </si>
  <si>
    <t>Estudios preliminares, diseño y construcción total de la estructura</t>
  </si>
  <si>
    <t>4-10-006</t>
  </si>
  <si>
    <t>4-10-006-02</t>
  </si>
  <si>
    <t xml:space="preserve">Río San Ramón </t>
  </si>
  <si>
    <t xml:space="preserve">Diseño y construcción de estructura de puente </t>
  </si>
  <si>
    <t xml:space="preserve">La estructura cuenta con estudios preliminares para la realización del diseño. </t>
  </si>
  <si>
    <t>4-10-079</t>
  </si>
  <si>
    <t>4-10-079-01</t>
  </si>
  <si>
    <t xml:space="preserve">El puente es artesanal de trozas de madera, por lo que presenta debilitamientos en las márgenes del cauce que brinda soporte a la superficie de ruedo. De igual forma se presentan asentamientos diferenciales producto de esta condición </t>
  </si>
  <si>
    <t xml:space="preserve">Estudios preliminares, diseño y construcción de estructura </t>
  </si>
  <si>
    <t>4-10-065-01</t>
  </si>
  <si>
    <t xml:space="preserve">Río Tirimbina </t>
  </si>
  <si>
    <t xml:space="preserve">El puente es artesanal formado de trozas de madera que presenta debilitamiento en los márgenes de dan soporte a la estructura de superficie de ruedo. De igual forma se presentan asentamientos diferenciales producto de esta condición. </t>
  </si>
  <si>
    <t xml:space="preserve">Estudios preliminares, diseño y construcción de estructura. </t>
  </si>
  <si>
    <t xml:space="preserve">SAN ISIDRO </t>
  </si>
  <si>
    <t>-</t>
  </si>
  <si>
    <t>RIO BLANCO</t>
  </si>
  <si>
    <t>CAÍDA DE PUENTE PEATONAL</t>
  </si>
  <si>
    <t>RECONSTRUCCIÓN DEL PUENTE PEATONAL</t>
  </si>
  <si>
    <t>EL PASO ACTUAL POR EL PUENTE PEATONAL  QUEDO COMPLETAMENTE COLAPSADO</t>
  </si>
  <si>
    <t>MOPT - Consejo Nacional de Vialidad</t>
  </si>
  <si>
    <t>RN226, SC10130, LA GUARIA (QUEB.YUGO)(LTE CANT)-EL LLANO DE SN MARCOS (CRUCE VAPOR)(LTE CANT)</t>
  </si>
  <si>
    <t>1013013370</t>
  </si>
  <si>
    <t>Rio Pirris</t>
  </si>
  <si>
    <t>Inundación y daño a estructura del puente por reducción de seducción hidráulica de Río Pirris y socavación de bastión</t>
  </si>
  <si>
    <t>Realizar los estudios correspondientes a razón de definir las obras de protección de los bastiones y las márgenes en el Río Pirris y en el sector del Puente en los sectores con más sedimento.</t>
  </si>
  <si>
    <t xml:space="preserve">Bastión de puente anterior esta obstruyendo el caudal debajo del puente nuevo.
</t>
  </si>
  <si>
    <t>1061209670</t>
  </si>
  <si>
    <t xml:space="preserve">Inundación y daño a la estructura del puente por reducción de seducción hidráulica 
</t>
  </si>
  <si>
    <t xml:space="preserve">Diseño y Construcción de Obras protección de bastiones del puente 
</t>
  </si>
  <si>
    <t>Gerencias de Conservación de Vías y Puentes</t>
  </si>
  <si>
    <t>Sedimento obstruyendo la capacidad hidraulica del puente</t>
  </si>
  <si>
    <t>1061209170</t>
  </si>
  <si>
    <t>QUEBRADA LOAIZA</t>
  </si>
  <si>
    <t xml:space="preserve">Deterioro de aletón de la estructura de puente por acumulación de sedimentos </t>
  </si>
  <si>
    <t>Realizar los estudios correspondientes a razón de definir las obras de protección de los bastiones y las márgenes en la quebrada Loaiza y en el sector del Puente en los sectores con más sedimento</t>
  </si>
  <si>
    <t xml:space="preserve">Sedimento obstruyendo la capacidad hidráulica del puente
</t>
  </si>
  <si>
    <t>San Rafael, Betania, Buenos Aires, Maquencal</t>
  </si>
  <si>
    <t>2-15-023</t>
  </si>
  <si>
    <t>2-15-023-01</t>
  </si>
  <si>
    <t>Puente artesanal con vigas de madera sumamente deteriorado fue removido por peligro eminente de colapso total. No existe ninguna estructura de paso provisional por el lugar.</t>
  </si>
  <si>
    <t>Construcción de puente vehicular nuevo de 33 metros de longitud. (Sub estructura y super estructura)</t>
  </si>
  <si>
    <t>Puente es de suma importancia ya que esta vía funciona como ruta alterna en caso de evacuación de la población durante una emergencia en el centro de población mas grande del cantón. El Río Frio actúa como una barrera natural que divide el distrito de San Rafael y la única vía de paso es por el puente de la RN 4, que en caso de colapso dejaría incomunicados la mitad del cantón con el distrito principal de Guatuso. No solo afecta el cantón de Guatuso ya que la RN 4 comunica los cantones de Upala y San Carlos. por lo que el colapso por el paso del Río Frio pondría en peligro el acceso a estos cantones. Las Rutas alternas para dar la vuelta por otras vías serian de mas de 130 kilómetros pasando por los cantones de Los Chiles y Upala. El puente es de suma importancia para que equipos de emergencia tengan acceso a la zona en caso de desastres naturales y emergencias como las vividas en los últimos seis años. (Terremotos, inundaciones y huracanes).</t>
  </si>
  <si>
    <t>Turrialba Centro</t>
  </si>
  <si>
    <t>RN230, SC30653, SANTA ROSA(ESCUELA)-TURRIALBA(R.10)</t>
  </si>
  <si>
    <t>3065338200</t>
  </si>
  <si>
    <t>Puente de la Alegría</t>
  </si>
  <si>
    <t xml:space="preserve">Socavación bastión de margen izquierda, socavación en pila
</t>
  </si>
  <si>
    <t xml:space="preserve">Reparación de bastión y de pila (completamiento)
</t>
  </si>
  <si>
    <t>Recursos propios</t>
  </si>
  <si>
    <t>Se trabaja con una imprevisibilidad</t>
  </si>
  <si>
    <t>RN230, SC30651, COLOBLANCO(RÍO TURRIALBA)(LTE CANTONAL)-SANTA CRÚZ(IGLESIA)</t>
  </si>
  <si>
    <t>3065124700</t>
  </si>
  <si>
    <t>Puente de Aquiares</t>
  </si>
  <si>
    <t xml:space="preserve">Socavación bastión margen izquierda
</t>
  </si>
  <si>
    <t xml:space="preserve">Reparación de bastión
</t>
  </si>
  <si>
    <t>RN415, SC30391, TURRIALBA(R.10)-AZÚL(ESCUELA)</t>
  </si>
  <si>
    <t>3039100600</t>
  </si>
  <si>
    <t>Puente de las Monjas</t>
  </si>
  <si>
    <t xml:space="preserve">Socavación bastión margen derecha y reconstrucción de pila
</t>
  </si>
  <si>
    <t xml:space="preserve">Reparación de  bastión margen derecha y reconstrucción de pila
</t>
  </si>
  <si>
    <t>Colonia Naranjeña, asentamiento campesino.</t>
  </si>
  <si>
    <t>2-15-094-03</t>
  </si>
  <si>
    <t>Rio Guayabo</t>
  </si>
  <si>
    <t xml:space="preserve">Socavación de las bases. Estructura del puente dañada, vigas de madera fracturadas.
</t>
  </si>
  <si>
    <t>Construcción de puente vehicular nuevo de 18 metros de longitud. (Sub estructura y super estructura)</t>
  </si>
  <si>
    <t>RN229, SC40572, RÍO FRÍO(CUADRANTE IGLESIA/FINCA SEIS)-LA VUELTA DE HORQUETAS(R.4)</t>
  </si>
  <si>
    <t>4057215110</t>
  </si>
  <si>
    <t>Río Sucio</t>
  </si>
  <si>
    <t xml:space="preserve">Socavación en márgenes y pilotes del apoyo 2
</t>
  </si>
  <si>
    <t xml:space="preserve">Construir una escollera de protección y proteger los márgenes con rip-rap
</t>
  </si>
  <si>
    <t xml:space="preserve">A causa de los aumentos de caudales, se ha generado una socavación importante en los márgenes y pilotes del apoyo 2 del puente modular instaldo en sitio
</t>
  </si>
  <si>
    <t>La Florida y La Palmera</t>
  </si>
  <si>
    <t>2-15-112</t>
  </si>
  <si>
    <t>2-15-112-02</t>
  </si>
  <si>
    <t>Socavación de las bases. Estructura del puente dañada, vigas fracturadas.</t>
  </si>
  <si>
    <t>Construcción de puente vehicular nuevo de 10 metros de longitud. (Sub estructura y super estructura)</t>
  </si>
  <si>
    <t>El Pato</t>
  </si>
  <si>
    <t>2-15-009-03</t>
  </si>
  <si>
    <t>Paso por el rio se hace peligroso por las crecidas, estructura antigua de vigas de madera fue arrastrada lejos del lugar.</t>
  </si>
  <si>
    <t xml:space="preserve">Puerto Viejo </t>
  </si>
  <si>
    <t>RN4, SC40521, R.CHIRRIPÓ(LTE CANTONAL)-LAS VUELTAS DE HORQUETAS(R.229)</t>
  </si>
  <si>
    <t>4052130810</t>
  </si>
  <si>
    <t>Río Sarapiquí</t>
  </si>
  <si>
    <t xml:space="preserve">Socavación local en ambos bastiones de apoyo y socavación importante en la pila 2
</t>
  </si>
  <si>
    <t xml:space="preserve">Obras de protección en concretos y manejo de aguas, con enrocado rip-rap para la pila 2
</t>
  </si>
  <si>
    <t xml:space="preserve">A causa de las afectaciones por las crecidas del cauce, se ha  evidenciado un mayor impacto y deterioro en la sovavación de la pila 2 y en los bastiones de ambos márgenes del puente
</t>
  </si>
  <si>
    <t>RT20201, SC29002, Puente Lte. Cantonal - Santa Clara, Ruta 141</t>
  </si>
  <si>
    <t>2900200250</t>
  </si>
  <si>
    <t>Puente HYM</t>
  </si>
  <si>
    <t xml:space="preserve">Colapso de puente
</t>
  </si>
  <si>
    <t xml:space="preserve">Instalación de puente modular tipo Bailey
</t>
  </si>
  <si>
    <t xml:space="preserve">Constructora PuentePrefa LDTA
</t>
  </si>
  <si>
    <t>2158206685</t>
  </si>
  <si>
    <t>Puente Santa Rita</t>
  </si>
  <si>
    <t xml:space="preserve">Constructora Puente Prefa LDTA
</t>
  </si>
  <si>
    <t>RN4, SC21012, MUELLE(R.35)-EL TANQUE(R.142)</t>
  </si>
  <si>
    <t>2101284380</t>
  </si>
  <si>
    <t>Puente Río San Carlos</t>
  </si>
  <si>
    <t xml:space="preserve"> Se observa en la visita maleza en la Pila Central como principal afectación, la estructura del puente no se le observan daños. Aguas abajo en el primer bastión presenta corte de terreno, pero el mismo no afecta directamente al puente o sus apoyos.
</t>
  </si>
  <si>
    <t xml:space="preserve"> Protección de las bases del puente 
</t>
  </si>
  <si>
    <t xml:space="preserve">En Formulación
</t>
  </si>
  <si>
    <t>RN739, SC21581, FLORENCIA(R.141)-LA VIEJA(ESCUELA)</t>
  </si>
  <si>
    <t>2158101950</t>
  </si>
  <si>
    <t>Puente sobre el Río Ron Ron</t>
  </si>
  <si>
    <t xml:space="preserve">"Puente con vigas de acero, no se observan afectaciones en la súper estructura, si se observa una socavación en el bastión derecho, los daños presentes son por acción del cauce.
Mucho material arrastrado y vegetación. Se observa que el río se desborda e invade la plaza que está cerca del cauce. Se recomienda reforzar el enrocado actual y extenderlo, también se puede ampliar el margen aguas abajo para disminuir los efectos del mismo. Indican los vecinos de la comunidad que el río por lo general se sale de su cauce.
"
</t>
  </si>
  <si>
    <t>2101286770</t>
  </si>
  <si>
    <t>Puente Río Estero Hondo</t>
  </si>
  <si>
    <t xml:space="preserve">Puente con Socavación de Bastiones y falta de señalamiento
</t>
  </si>
  <si>
    <t>2068161000</t>
  </si>
  <si>
    <t xml:space="preserve">Entre el bastión de entrada y la Pila 1 se encuentran árboles obstaculizando la entrada, pero entre la Pila 1 y el bastión de salida hay libre paso al flujo del agua. Estructuralmente no se observan daños a la subestructura y superestructura, rellenos sannos. Se recomienda hacer limpieza del cause aguas arriba y aguas abajo basandose en el mal estado del mismo.
</t>
  </si>
  <si>
    <t xml:space="preserve">Protección y  hacer limpieza del cause aguas arriba y aguas abajo.
</t>
  </si>
  <si>
    <t>2068161950</t>
  </si>
  <si>
    <t>Puente sobre el Río La Vieja</t>
  </si>
  <si>
    <t xml:space="preserve">"Puente Sobre el Río La Vieja:
El puente no posee daños, enrocado de protección aguas arriba en el margen derecho se encentra socavado.
Se recomienda hacer limpieza aguas arriba y aguas abajo, también mejorar enrocado de sus extremos. 
Costado derecho sobre el camino municipal si se observan daños considerables en la calzada."
</t>
  </si>
  <si>
    <t>Javillos</t>
  </si>
  <si>
    <t>2068167450</t>
  </si>
  <si>
    <t xml:space="preserve">"Puente Javillos Sobre el Río San Carlos: El Puente no posee daños por situación presentado el 28/06/2022.
Se recomienda un mejor revestido en bastiones de salida, ya que esta muy cercano al bastión y puede que se presente un daño mayor si el río sufre otra llena. En General el puente requiere mejoras en su estructura para aumentar la vida útil del mismo. "
</t>
  </si>
  <si>
    <t xml:space="preserve">El Silencio </t>
  </si>
  <si>
    <t>2116216960</t>
  </si>
  <si>
    <t>Puente Venado</t>
  </si>
  <si>
    <t xml:space="preserve">Se evidencia un importante grado de socavación en el Bastión de salida, margen derecha, la falta de mantenimiento a toda la estructura socado de sus elementos, limpieza y reparación de juntas.
</t>
  </si>
  <si>
    <t xml:space="preserve">Mejoramiento de manejo de aguas pluviales, y relleno de los bastiones. 
</t>
  </si>
  <si>
    <t>2115015800</t>
  </si>
  <si>
    <t>Puente de Madera</t>
  </si>
  <si>
    <t xml:space="preserve">Paso del Puente en el cruce de una quebrada caño ciego, son elementos de madera rolliza dura tal vez tipo corteza que fue colocada como paso vehicular, la estructura está simplemente apoyada sobre el terreno natural con relleno de lastre sin conocer cuánto contempla de relleno ni de longitud que descansa en el terreno natural, son cuatro vigas rollizas de madera unidas entre sí con una cuerda de acero en estado de alta corrosión, posee unas vigas transversales igual de madera tipo rolliza en forma de apoyo transversal
</t>
  </si>
  <si>
    <t xml:space="preserve">Trabajos de colocación de un nuevo paso vehicular
</t>
  </si>
  <si>
    <t>2158102920</t>
  </si>
  <si>
    <t>Puente sobre Río la Vieja</t>
  </si>
  <si>
    <t xml:space="preserve">Puente Sobre el Río La Vieja: Puente Modular, no se observan afectaciones en la estructura del puente. Si se observan afectaciones en el bastión derechao, al parecer por la falta de un aletón el relleno del mismo está deciendo. 
</t>
  </si>
  <si>
    <t>Gerencia de Conservación de Vías y Puentes.</t>
  </si>
  <si>
    <t>2158205640</t>
  </si>
  <si>
    <t>Puente sobre Quebrada Grande</t>
  </si>
  <si>
    <t xml:space="preserve">Puente sobre el Río Quebrada Grande: Bastión socavado lado izquierdo dirección del rio provocando que el puente se encuentre sin apoyo y Bastión de salida dirección de la ruta. 
</t>
  </si>
  <si>
    <t>San Rafel</t>
  </si>
  <si>
    <t xml:space="preserve">Grandes daños en la estructura de bastiones del puente, ante la gran crecida del cauce se encuentran expuestos completamente. </t>
  </si>
  <si>
    <t>Reconstrucción de estructura mayor que brinde el libre transito a los habitantes de la zona</t>
  </si>
  <si>
    <t>Río Chingo</t>
  </si>
  <si>
    <t>Río arrastró rocas de gran tamaño, árboles, y gran cantidad de sedimento, provocando el socavo de las bases de la estructura y posterior colapso total de la obra. Además, arrastre de rellenos de aproximación.</t>
  </si>
  <si>
    <t>Contratación de maquinaria para limpieza de cauce, construcción de puente, colocación de rellenos de aproximación y conformación de superficie de ruedo.</t>
  </si>
  <si>
    <t xml:space="preserve">Se solicita construcción de puente debido a las condiciones del cauce (ancho, altura y capacidad de arrastre, etc). Además, por la importancia de esta obra y la ruta, ya que representa una vía de acceso principal para los pobladores de la zona que salen a trabajar y hacia centros educativos, provocando una carga de tránsito vehicular y peatonal importante. </t>
  </si>
  <si>
    <t>Las Delicias</t>
  </si>
  <si>
    <t>RN250, SC20671, LOS CHILES AGUAS ZARCAS (R.751)-PITAL(R.744)</t>
  </si>
  <si>
    <t>2067107800</t>
  </si>
  <si>
    <t>Río delicias (Los Pericos)</t>
  </si>
  <si>
    <t xml:space="preserve">Daño en subestructura del puente sobre el Río Delicia (Los Pericos)
</t>
  </si>
  <si>
    <t xml:space="preserve">Reparación de los daños causados a la subestructura y construcción de protecciones para los bastiones
</t>
  </si>
  <si>
    <t>Gerente de Conservación de Vías y Puentes</t>
  </si>
  <si>
    <t xml:space="preserve">Daños en subestructura del puente, socavación en los apoyos del mismo y pérdida de material en las protecciones de ambos márgenes, dejando en voladizo 
</t>
  </si>
  <si>
    <t>RN734, SC21360, JICARITO(R.35)-VENADO(IGLESIA)</t>
  </si>
  <si>
    <t>2136007685</t>
  </si>
  <si>
    <t>Puente la Muerte</t>
  </si>
  <si>
    <t xml:space="preserve">En proceso de contratación
</t>
  </si>
  <si>
    <t xml:space="preserve">Cureña, </t>
  </si>
  <si>
    <t>Río Toro</t>
  </si>
  <si>
    <t>Puente colapsado</t>
  </si>
  <si>
    <t xml:space="preserve">Estudios, Diseño y Construcción </t>
  </si>
  <si>
    <t xml:space="preserve"> Fuente de los recursos</t>
  </si>
  <si>
    <t xml:space="preserve"> Comentarios u Observaciones</t>
  </si>
  <si>
    <t>Ruta usada para trasladarse a EBAIS, escuelas y centros de población.</t>
  </si>
  <si>
    <t>Ruta evacuación volcán Turrialba. Actividad agrícola, ganadera y turística suspendida por falta de acceso a sitio</t>
  </si>
  <si>
    <t>Camino de acceso a Zona indígena cabecar, única vía de acceso a centros educativos, centros de salud y poder movilizar la producción agrícola de la zona</t>
  </si>
  <si>
    <t>Perdida total del camino público e infraestructura pública y privada donde sin la intervención necesaria se corre el riesgo de la perdida de al menos el 25% del casco central</t>
  </si>
  <si>
    <t xml:space="preserve">El camino es ruta alterna entre las comunidades de San Ramón y El Roble. De igual forma brinda acceso al Parque Nacional Braulio Carrillo en el sector del Ceibo donde se realiza una fuerte inversión de apertura decretado como de interés público por los últimos gobiernos. </t>
  </si>
  <si>
    <t>Es una ruta alterna entre las comunidades de San Ramón y El Roble</t>
  </si>
  <si>
    <t xml:space="preserve">Es ruta alterna entre las comunidades de San Ramón y El Roble </t>
  </si>
  <si>
    <t>Forma parte de una red de caminos de ruta alterna entre las comunidades de San Ramón y La Virgen</t>
  </si>
  <si>
    <t xml:space="preserve">Forma parte de una red vial alterna entre las comunidades de La Virgen, San Ramón y El Roble </t>
  </si>
  <si>
    <t xml:space="preserve">Forma parte de una red vial alterna entre las comunidades de La Virgen, El Roble y San Ramón. </t>
  </si>
  <si>
    <t>Presenta grietas.</t>
  </si>
  <si>
    <t>Presenta grietas</t>
  </si>
  <si>
    <t>Imprevisibilidad abierta</t>
  </si>
  <si>
    <t xml:space="preserve">En proceso de elaboración
</t>
  </si>
  <si>
    <t>En proceso de elaboración</t>
  </si>
  <si>
    <t xml:space="preserve">En diseño
</t>
  </si>
  <si>
    <t>Imprevisibilidad tramitada</t>
  </si>
  <si>
    <t xml:space="preserve">Se requiere restablecer una adecuada transitabilidad por la ruta. </t>
  </si>
  <si>
    <t xml:space="preserve">Esta ruta se vio afectada en su totalidad ya que comunica poblados que están ubicados en las partes planas, cerca del Rio Frio y sus afluentes como el Rio Samen, Rio Buenavista y otros. </t>
  </si>
  <si>
    <t xml:space="preserve">Ruta sufrió afectaciones en gran parte de su longitud total por inundaciones y desbordamiento.
</t>
  </si>
  <si>
    <t>Camino se vio afectado por las fuertes lluvias, provocando derrumbes y desbordamiento de las aguas de escorrentía.</t>
  </si>
  <si>
    <t>Municipalidad realizaría el aporte de estudios.</t>
  </si>
  <si>
    <t>Se solicita la construcción de muro de protección para proteger la estructura de pavimento de la vía, el paso de los usuarios se pone en riesgo durante las crecidas del rio ya que se desborda e impide la circulación por el camino.</t>
  </si>
  <si>
    <t xml:space="preserve">Imprevisibilidad en Trámite. Se requiere reparar, restituir y rehabilitar los accesos desde Ruta Nacional hacia las casas o terrenos afectados, recuperar los materiales granulares existentes en los sectores para rellenar y reconformar los espaldones dañados, realizar actividades de limpieza general en todos los sistemas de alcantarillado de la sección de control citada y acondicionar nuevamente las tomas y desfogue de aguas pluviales.
</t>
  </si>
  <si>
    <t xml:space="preserve">Imprevisibilidad en Trámite. Durante esta visita, realizada, se observó un flujo subterráneo de agua que aparente ser el detonante de la falla
</t>
  </si>
  <si>
    <t xml:space="preserve">Imprevisibilidad en Trámite. CNE Comenzó a ejecutar labores de reparación del dique, sin embargo, una crecide del río dañó la maquinaria alquilada, por lo que los trabajos se encuentran paralizados.
</t>
  </si>
  <si>
    <t xml:space="preserve">Sección de control 40581 (3.565 km) distrito de cureña / 40582  (3.135 km) distrito La virgen.
</t>
  </si>
  <si>
    <t>MOPT - Dirección de Puentes</t>
  </si>
  <si>
    <t xml:space="preserve">Bello Horizonte - Puerto Soley </t>
  </si>
  <si>
    <t>El Jobo - Papaturro</t>
  </si>
  <si>
    <t>San Dimas</t>
  </si>
  <si>
    <t>Río Salina</t>
  </si>
  <si>
    <t>Río Cuajiniquil</t>
  </si>
  <si>
    <t>Río Mairena</t>
  </si>
  <si>
    <t>Río Sapoá</t>
  </si>
  <si>
    <t>Desviación,Erosión,Sedimentación,Socavación</t>
  </si>
  <si>
    <t>Erosión,Sedimentación</t>
  </si>
  <si>
    <t>Desbordamiento del cauce, afectación a viviendas por inundación, corte de camino en varios sitios provocando que los vecinos queden incomunicados, corte de flujo eléctrico, socavo y erosión de los márgenes del cauce.</t>
  </si>
  <si>
    <t>Contratación de maquinaria para limpieza del cauce y remoción del exceso de sedimento hacia los márgenes</t>
  </si>
  <si>
    <t xml:space="preserve">Desbordamiento del cauce, afectación a viviendas por inundación, socavo y erosión de los márgenes del cauce provocando eventual inestabilidad de puente en ruta nacional
</t>
  </si>
  <si>
    <t>Colapso de puente por fuerte arrastre de sedimento y socavo de la base de estructura, corte de camino provocando que los vecinos queden incomunicados, socavo y erosión de los márgenes del cauce.</t>
  </si>
  <si>
    <t>Desbordamiento del río, afectación a viviendas por inundación, corte de camino en varios sitios provocando que los vecinos queden incomunicados, corte de flujo eléctrico, socavo y erosión de los márgenes del cauce. Arrastre de dique.</t>
  </si>
  <si>
    <t xml:space="preserve">Desbordamiento del cauce, afectación a viviendas por inundación, corte de camino en varios sitios provocando que los vecinos queden incomunicados, socavo y erosión de los márgenes del cauce.
</t>
  </si>
  <si>
    <t>Desbordamiento del cauce, afectación a viviendas por inundación, socavo y erosión de los márgenes del cauce.</t>
  </si>
  <si>
    <t xml:space="preserve">Contratación de maquinaria para limpieza del cauce y remoción del exceso de sedimento hacia los márgenes
</t>
  </si>
  <si>
    <t xml:space="preserve">  Unidad Técnica de Gestión Vial</t>
  </si>
  <si>
    <t xml:space="preserve"> Unidad Técnica de Gestión Vial</t>
  </si>
  <si>
    <t>El cauce se encuentra colmatado, es por eso que urge intervención ya que incluso ante las lluvias normales de la época acontecen desbordamientos e interrupciones de paso.</t>
  </si>
  <si>
    <t>El cauce se encuentra colmatado y lleno de basura, es por eso que urge intervención ya que incluso ante las lluvias normales de la época acontecen desbordamientos que provocan inundación</t>
  </si>
  <si>
    <t xml:space="preserve">Urge intervención ya que incluso ante las lluvias normales de la época acontecen interrupciones de paso dejando incomunicados a los vecinos
</t>
  </si>
  <si>
    <t xml:space="preserve">El cauce se encuentra colmatado, es por eso que urge intervención ya que incluso ante las lluvias normales de la época acontecen desbordamientos e interrupciones de paso.
</t>
  </si>
  <si>
    <t xml:space="preserve">El cauce se encuentra parcialmente colmatado, es por eso que urge intervención ya que incluso ante las lluvias normales de la época acontecen desbordamientos e interrupciones de paso.
</t>
  </si>
  <si>
    <t>Reporte Ríos y Quebradas</t>
  </si>
  <si>
    <t xml:space="preserve"> ¿Hay disposición de la institución para actuar como Unidad Ejecutora?</t>
  </si>
  <si>
    <t xml:space="preserve">Monto estimado </t>
  </si>
  <si>
    <t>Metros lineales afectados</t>
  </si>
  <si>
    <t>¿Hay disposición de la institución para actuar como Unidad Ejecutora?</t>
  </si>
  <si>
    <t>Personas beneficiarias</t>
  </si>
  <si>
    <t>ANEXO</t>
  </si>
  <si>
    <t>43626-C-FNE-001</t>
  </si>
  <si>
    <t>43626-C-FNE-002</t>
  </si>
  <si>
    <t>43626-C-FNE-008</t>
  </si>
  <si>
    <t>43626-C-FNE-009</t>
  </si>
  <si>
    <t>43626-C-FNE-010</t>
  </si>
  <si>
    <t>43626-C-FNE-011</t>
  </si>
  <si>
    <t>43626-C-FNE-012</t>
  </si>
  <si>
    <t>43626-C-FNE-013</t>
  </si>
  <si>
    <t>43626-C-FNE-014</t>
  </si>
  <si>
    <t>43626-C-FNE-020</t>
  </si>
  <si>
    <t>43626-C-FNE-021</t>
  </si>
  <si>
    <t>43626-C-FNE-023</t>
  </si>
  <si>
    <t>43626-C-FNE-024</t>
  </si>
  <si>
    <t>43626-C-FNE-025</t>
  </si>
  <si>
    <t>43626-C-FNE-026</t>
  </si>
  <si>
    <t>43626-C-FNE-027</t>
  </si>
  <si>
    <t>43626-C-FNE-028</t>
  </si>
  <si>
    <t>43626-C-FNE-029</t>
  </si>
  <si>
    <t>43626-C-FNE-030</t>
  </si>
  <si>
    <t>43626-C-FNE-031</t>
  </si>
  <si>
    <t>43626-C-FNE-032</t>
  </si>
  <si>
    <t>43626-C-FNE-033</t>
  </si>
  <si>
    <t>43626-C-FNE-034</t>
  </si>
  <si>
    <t>43626-C-FNE-035</t>
  </si>
  <si>
    <t>43626-C-FNE-036</t>
  </si>
  <si>
    <t>43626-C-FNE-037</t>
  </si>
  <si>
    <t>43626-C-FNE-038</t>
  </si>
  <si>
    <t>43626-C-FNE-039</t>
  </si>
  <si>
    <t>43626-C-FNE-040</t>
  </si>
  <si>
    <t>43626-C-FNE-041</t>
  </si>
  <si>
    <t>43626-C-FNE-070</t>
  </si>
  <si>
    <t>43626-C-FNE-071</t>
  </si>
  <si>
    <t>43626-C-FNE-072</t>
  </si>
  <si>
    <t>43626-C-FNE-073</t>
  </si>
  <si>
    <t>43626-C-FNE-074</t>
  </si>
  <si>
    <t>43626-C-FNE-075</t>
  </si>
  <si>
    <t>43626-C-FNE-076</t>
  </si>
  <si>
    <t>43626-C-FNE-077</t>
  </si>
  <si>
    <t>43626-C-FNE-078</t>
  </si>
  <si>
    <t>43626-C-FNE-079</t>
  </si>
  <si>
    <t>43626-C-FNE-080</t>
  </si>
  <si>
    <t>43626-C-FNE-081</t>
  </si>
  <si>
    <t>43626-C-FNE-082</t>
  </si>
  <si>
    <t>43626-C-FNE-083</t>
  </si>
  <si>
    <t>43626-C-FNE-084</t>
  </si>
  <si>
    <t>43626-C-FNE-085</t>
  </si>
  <si>
    <t>43626-C-FNE-086</t>
  </si>
  <si>
    <t>43626-C-FNE-087</t>
  </si>
  <si>
    <t>43626-C-FNE-088</t>
  </si>
  <si>
    <t>43626-C-FNE-089</t>
  </si>
  <si>
    <t>43626-C-FNE-090</t>
  </si>
  <si>
    <t>43626-C-FNE-091</t>
  </si>
  <si>
    <t>43626-C-FNE-092</t>
  </si>
  <si>
    <t>43626-C-FNE-093</t>
  </si>
  <si>
    <t>43626-C-FNE-094</t>
  </si>
  <si>
    <t>43626-C-FNE-095</t>
  </si>
  <si>
    <t>43626-C-FNE-096</t>
  </si>
  <si>
    <t>43626-C-FNE-107</t>
  </si>
  <si>
    <t>43626-C-FNE-108</t>
  </si>
  <si>
    <t>43626-C-FNE-109</t>
  </si>
  <si>
    <t>43626-C-FNE-110</t>
  </si>
  <si>
    <t>43626-C-FNE-150</t>
  </si>
  <si>
    <t>43626-C-FNE-151</t>
  </si>
  <si>
    <t>43626-C-FNE-152</t>
  </si>
  <si>
    <t>43626-C-FNE-153</t>
  </si>
  <si>
    <t>43626-C-FNE-154</t>
  </si>
  <si>
    <t>43626-C-FNE-155</t>
  </si>
  <si>
    <t>43626-C-FNE-156</t>
  </si>
  <si>
    <t>43626-C-FNE-157</t>
  </si>
  <si>
    <t>43626-C-FNE-158</t>
  </si>
  <si>
    <t>43626-C-FNE-159</t>
  </si>
  <si>
    <t>43626-C-FNE-160</t>
  </si>
  <si>
    <t>43626-C-FNE-161</t>
  </si>
  <si>
    <t>43626-C-FNE-162</t>
  </si>
  <si>
    <t>43626-C-FNE-163</t>
  </si>
  <si>
    <t>43626-C-FNE-164</t>
  </si>
  <si>
    <t>43626-C-FNE-165</t>
  </si>
  <si>
    <t>43626-C-FNE-166</t>
  </si>
  <si>
    <t>43626-C-FNE-167</t>
  </si>
  <si>
    <t>43626-C-FNE-169</t>
  </si>
  <si>
    <t>43626-C-FNE-170</t>
  </si>
  <si>
    <t>43626-C-FNE-171</t>
  </si>
  <si>
    <t>43626-C-FNE-172</t>
  </si>
  <si>
    <t>43626-C-FNE-181</t>
  </si>
  <si>
    <t>43626-C-FNE-182</t>
  </si>
  <si>
    <t>43626-C-FNE-183</t>
  </si>
  <si>
    <t>43626-C-FNE-184</t>
  </si>
  <si>
    <t>43626-C-FNE-185</t>
  </si>
  <si>
    <t>43626-C-FNE-186</t>
  </si>
  <si>
    <t>43626-C-FNE-187</t>
  </si>
  <si>
    <t>43626-C-FNE-188</t>
  </si>
  <si>
    <t>43626-C-RP-003</t>
  </si>
  <si>
    <t>43626-C-RP-004</t>
  </si>
  <si>
    <t>43626-C-RP-005</t>
  </si>
  <si>
    <t>43626-C-RP-006</t>
  </si>
  <si>
    <t>43626-C-RP-007</t>
  </si>
  <si>
    <t>43626-C-RP-015</t>
  </si>
  <si>
    <t>43626-C-RP-016</t>
  </si>
  <si>
    <t>43626-C-RP-017</t>
  </si>
  <si>
    <t>43626-C-RP-018</t>
  </si>
  <si>
    <t>43626-C-RP-019</t>
  </si>
  <si>
    <t>43626-C-RP-022</t>
  </si>
  <si>
    <t>43626-C-RP-042</t>
  </si>
  <si>
    <t>43626-C-RP-043</t>
  </si>
  <si>
    <t>43626-C-RP-044</t>
  </si>
  <si>
    <t>43626-C-RP-045</t>
  </si>
  <si>
    <t>43626-C-RP-046</t>
  </si>
  <si>
    <t>43626-C-RP-047</t>
  </si>
  <si>
    <t>43626-C-RP-048</t>
  </si>
  <si>
    <t>43626-C-RP-049</t>
  </si>
  <si>
    <t>43626-C-RP-050</t>
  </si>
  <si>
    <t>43626-C-RP-051</t>
  </si>
  <si>
    <t>43626-C-RP-052</t>
  </si>
  <si>
    <t>43626-C-RP-053</t>
  </si>
  <si>
    <t>43626-C-RP-054</t>
  </si>
  <si>
    <t>43626-C-RP-055</t>
  </si>
  <si>
    <t>43626-C-RP-056</t>
  </si>
  <si>
    <t>43626-C-RP-057</t>
  </si>
  <si>
    <t>43626-C-RP-058</t>
  </si>
  <si>
    <t>43626-C-RP-059</t>
  </si>
  <si>
    <t>43626-C-RP-060</t>
  </si>
  <si>
    <t>43626-C-RP-061</t>
  </si>
  <si>
    <t>43626-C-RP-062</t>
  </si>
  <si>
    <t>43626-C-RP-063</t>
  </si>
  <si>
    <t>43626-C-RP-064</t>
  </si>
  <si>
    <t>43626-C-RP-065</t>
  </si>
  <si>
    <t>43626-C-RP-066</t>
  </si>
  <si>
    <t>43626-C-RP-067</t>
  </si>
  <si>
    <t>43626-C-RP-068</t>
  </si>
  <si>
    <t>43626-C-RP-069</t>
  </si>
  <si>
    <t>43626-C-RP-097</t>
  </si>
  <si>
    <t>43626-C-RP-098</t>
  </si>
  <si>
    <t>43626-C-RP-099</t>
  </si>
  <si>
    <t>43626-C-RP-100</t>
  </si>
  <si>
    <t>43626-C-RP-101</t>
  </si>
  <si>
    <t>43626-C-RP-102</t>
  </si>
  <si>
    <t>43626-C-RP-103</t>
  </si>
  <si>
    <t>43626-C-RP-104</t>
  </si>
  <si>
    <t>43626-C-RP-105</t>
  </si>
  <si>
    <t>43626-C-RP-106</t>
  </si>
  <si>
    <t>43626-C-RP-111</t>
  </si>
  <si>
    <t>43626-C-RP-112</t>
  </si>
  <si>
    <t>43626-C-RP-113</t>
  </si>
  <si>
    <t>43626-C-RP-114</t>
  </si>
  <si>
    <t>43626-C-RP-115</t>
  </si>
  <si>
    <t>43626-C-RP-116</t>
  </si>
  <si>
    <t>43626-C-RP-117</t>
  </si>
  <si>
    <t>43626-C-RP-118</t>
  </si>
  <si>
    <t>43626-C-RP-119</t>
  </si>
  <si>
    <t>43626-C-RP-120</t>
  </si>
  <si>
    <t>43626-C-RP-121</t>
  </si>
  <si>
    <t>43626-C-RP-122</t>
  </si>
  <si>
    <t>43626-C-RP-123</t>
  </si>
  <si>
    <t>43626-C-RP-124</t>
  </si>
  <si>
    <t>43626-C-RP-125</t>
  </si>
  <si>
    <t>43626-C-RP-126</t>
  </si>
  <si>
    <t>43626-C-RP-127</t>
  </si>
  <si>
    <t>43626-C-RP-128</t>
  </si>
  <si>
    <t>43626-C-RP-129</t>
  </si>
  <si>
    <t>43626-C-RP-130</t>
  </si>
  <si>
    <t>43626-C-RP-131</t>
  </si>
  <si>
    <t>43626-C-RP-132</t>
  </si>
  <si>
    <t>43626-C-RP-133</t>
  </si>
  <si>
    <t>43626-C-RP-134</t>
  </si>
  <si>
    <t>43626-C-RP-135</t>
  </si>
  <si>
    <t>43626-C-RP-136</t>
  </si>
  <si>
    <t>43626-C-RP-137</t>
  </si>
  <si>
    <t>43626-C-RP-138</t>
  </si>
  <si>
    <t>43626-C-RP-139</t>
  </si>
  <si>
    <t>43626-C-RP-140</t>
  </si>
  <si>
    <t>43626-C-RP-141</t>
  </si>
  <si>
    <t>43626-C-RP-142</t>
  </si>
  <si>
    <t>43626-C-RP-143</t>
  </si>
  <si>
    <t>43626-C-RP-144</t>
  </si>
  <si>
    <t>43626-C-RP-145</t>
  </si>
  <si>
    <t>43626-C-RP-146</t>
  </si>
  <si>
    <t>43626-C-RP-147</t>
  </si>
  <si>
    <t>43626-C-RP-148</t>
  </si>
  <si>
    <t>43626-C-RP-149</t>
  </si>
  <si>
    <t>43626-C-RP-168</t>
  </si>
  <si>
    <t>43626-C-RP-173</t>
  </si>
  <si>
    <t>43626-C-RP-174</t>
  </si>
  <si>
    <t>43626-C-RP-175</t>
  </si>
  <si>
    <t>43626-C-RP-176</t>
  </si>
  <si>
    <t>43626-C-RP-177</t>
  </si>
  <si>
    <t>43626-C-RP-178</t>
  </si>
  <si>
    <t>43626-C-RP-179</t>
  </si>
  <si>
    <t>43626-C-RP-180</t>
  </si>
  <si>
    <t>43626-P-FNE-001</t>
  </si>
  <si>
    <t>43626-P-FNE-002</t>
  </si>
  <si>
    <t>43626-P-FNE-003</t>
  </si>
  <si>
    <t>43626-P-FNE-004</t>
  </si>
  <si>
    <t>43626-P-FNE-005</t>
  </si>
  <si>
    <t>43626-P-FNE-007</t>
  </si>
  <si>
    <t>43626-P-FNE-008</t>
  </si>
  <si>
    <t>43626-P-FNE-009</t>
  </si>
  <si>
    <t>43626-P-FNE-010</t>
  </si>
  <si>
    <t>43626-P-FNE-012</t>
  </si>
  <si>
    <t>43626-P-FNE-014</t>
  </si>
  <si>
    <t>43626-P-FNE-015</t>
  </si>
  <si>
    <t>43626-P-FNE-016</t>
  </si>
  <si>
    <t>43626-P-FNE-029</t>
  </si>
  <si>
    <t>43626-P-FNE-030</t>
  </si>
  <si>
    <t>43626-P-FNE-031</t>
  </si>
  <si>
    <t>43626-P-FNE-032</t>
  </si>
  <si>
    <t>43626-P-FNE-033</t>
  </si>
  <si>
    <t>43626-P-FNE-034</t>
  </si>
  <si>
    <t>43626-P-FNE-037</t>
  </si>
  <si>
    <t>43626-P-FNE-038</t>
  </si>
  <si>
    <t>43626-P-FNE-039</t>
  </si>
  <si>
    <t>43626-P-FNE-040</t>
  </si>
  <si>
    <t>43626-P-FNE-041</t>
  </si>
  <si>
    <t>43626-P-FNE-042</t>
  </si>
  <si>
    <t>43626-P-FNE-043</t>
  </si>
  <si>
    <t>43626-P-FNE-044</t>
  </si>
  <si>
    <t>43626-P-RP-006</t>
  </si>
  <si>
    <t>43626-P-RP-011</t>
  </si>
  <si>
    <t>43626-P-RP-013</t>
  </si>
  <si>
    <t>43626-P-RP-017</t>
  </si>
  <si>
    <t>43626-P-RP-018</t>
  </si>
  <si>
    <t>43626-P-RP-019</t>
  </si>
  <si>
    <t>43626-P-RP-020</t>
  </si>
  <si>
    <t>43626-P-RP-021</t>
  </si>
  <si>
    <t>43626-P-RP-022</t>
  </si>
  <si>
    <t>43626-P-RP-023</t>
  </si>
  <si>
    <t>43626-P-RP-024</t>
  </si>
  <si>
    <t>43626-P-RP-025</t>
  </si>
  <si>
    <t>43626-P-RP-026</t>
  </si>
  <si>
    <t>43626-P-RP-027</t>
  </si>
  <si>
    <t>43626-P-RP-028</t>
  </si>
  <si>
    <t>43626-P-RP-035</t>
  </si>
  <si>
    <t>43626-P-RP-036</t>
  </si>
  <si>
    <t>43626-P-RP-045</t>
  </si>
  <si>
    <t>43626-P-RP-046</t>
  </si>
  <si>
    <t>43626-P-RP-047</t>
  </si>
  <si>
    <t>43626-AV-FNE-003</t>
  </si>
  <si>
    <t>43626-AV-FNE-004</t>
  </si>
  <si>
    <t>43626-AV-FNE-006</t>
  </si>
  <si>
    <t>43626-AV-FNE-007</t>
  </si>
  <si>
    <t>43626-AV-FNE-008</t>
  </si>
  <si>
    <t>43626-AV-FNE-009</t>
  </si>
  <si>
    <t>43626-AV-FNE-010</t>
  </si>
  <si>
    <t>43626-AV-FNE-011</t>
  </si>
  <si>
    <t>43626-AV-FNE-016</t>
  </si>
  <si>
    <t>43626-AV-FNE-021</t>
  </si>
  <si>
    <t>43626-AV-FNE-022</t>
  </si>
  <si>
    <t>43626-AV-FNE-023</t>
  </si>
  <si>
    <t>43626-AV-FNE-024</t>
  </si>
  <si>
    <t>43626-AV-FNE-027</t>
  </si>
  <si>
    <t>43626-AV-FNE-028</t>
  </si>
  <si>
    <t>43626-AV-FNE-029</t>
  </si>
  <si>
    <t>43626-AV-RP-001</t>
  </si>
  <si>
    <t>43626-AV-RP-002</t>
  </si>
  <si>
    <t>43626-AV-RP-005</t>
  </si>
  <si>
    <t>43626-AV-RP-012</t>
  </si>
  <si>
    <t>43626-AV-RP-013</t>
  </si>
  <si>
    <t>43626-AV-RP-014</t>
  </si>
  <si>
    <t>43626-AV-RP-015</t>
  </si>
  <si>
    <t>43626-AV-RP-017</t>
  </si>
  <si>
    <t>43626-AV-RP-018</t>
  </si>
  <si>
    <t>43626-AV-RP-019</t>
  </si>
  <si>
    <t>43626-AV-RP-020</t>
  </si>
  <si>
    <t>43626-AV-RP-025</t>
  </si>
  <si>
    <t>43626-AV-RP-026</t>
  </si>
  <si>
    <t>43626-RQ-FNE-001</t>
  </si>
  <si>
    <t>43626-RQ-FNE-002</t>
  </si>
  <si>
    <t>43626-RQ-FNE-003</t>
  </si>
  <si>
    <t>43626-RQ-FNE-004</t>
  </si>
  <si>
    <t>43626-RQ-FNE-005</t>
  </si>
  <si>
    <t>43626-RQ-FNE-006</t>
  </si>
  <si>
    <t>43626-RQ-FNE-007</t>
  </si>
  <si>
    <t>43626-RQ-FNE-008</t>
  </si>
  <si>
    <t>43626-RQ-FNE-009</t>
  </si>
  <si>
    <t>43626-RQ-FNE-010</t>
  </si>
  <si>
    <t>43626-RQ-FNE-011</t>
  </si>
  <si>
    <t>43626-RQ-FNE-012</t>
  </si>
  <si>
    <t>43626-RQ-FNE-013</t>
  </si>
  <si>
    <t>43626-RQ-FNE-014</t>
  </si>
  <si>
    <t>43626-RQ-FNE-015</t>
  </si>
  <si>
    <t>43626-RQ-FNE-016</t>
  </si>
  <si>
    <t>43626-RQ-FNE-019</t>
  </si>
  <si>
    <t>43626-RQ-FNE-020</t>
  </si>
  <si>
    <t>43626-RQ-FNE-023</t>
  </si>
  <si>
    <t>43626-RQ-FNE-024</t>
  </si>
  <si>
    <t>43626-RQ-FNE-026</t>
  </si>
  <si>
    <t>43626-RQ-FNE-027</t>
  </si>
  <si>
    <t>43626-RQ-FNE-028</t>
  </si>
  <si>
    <t>43626-RQ-FNE-029</t>
  </si>
  <si>
    <t>43626-RQ-FNE-031</t>
  </si>
  <si>
    <t>43626-RQ-FNE-032</t>
  </si>
  <si>
    <t>43626-RQ-FNE-033</t>
  </si>
  <si>
    <t>43626-RQ-FNE-034</t>
  </si>
  <si>
    <t>43626-RQ-FNE-035</t>
  </si>
  <si>
    <t>43626-RQ-FNE-036</t>
  </si>
  <si>
    <t>43626-RQ-FNE-037</t>
  </si>
  <si>
    <t>43626-RQ-FNE-040</t>
  </si>
  <si>
    <t>43626-RQ-FNE-041</t>
  </si>
  <si>
    <t>43626-RQ-FNE-043</t>
  </si>
  <si>
    <t>43626-RQ-FNE-044</t>
  </si>
  <si>
    <t>43626-RQ-FNE-048</t>
  </si>
  <si>
    <t>43626-RQ-FNE-050</t>
  </si>
  <si>
    <t>43626-RQ-FNE-051</t>
  </si>
  <si>
    <t>43626-RQ-FNE-052</t>
  </si>
  <si>
    <t>43626-RQ-FNE-053</t>
  </si>
  <si>
    <t>43626-RQ-FNE-054</t>
  </si>
  <si>
    <t>43626-RQ-FNE-056</t>
  </si>
  <si>
    <t>43626-RQ-FNE-057</t>
  </si>
  <si>
    <t>43626-RQ-FNE-065</t>
  </si>
  <si>
    <t>43626-RQ-FNE-066</t>
  </si>
  <si>
    <t>43626-RQ-FNE-067</t>
  </si>
  <si>
    <t>43626-RQ-FNE-068</t>
  </si>
  <si>
    <t>43626-RQ-FNE-069</t>
  </si>
  <si>
    <t>43626-RQ-FNE-070</t>
  </si>
  <si>
    <t>43626-RQ-FNE-071</t>
  </si>
  <si>
    <t>43626-RQ-FNE-073</t>
  </si>
  <si>
    <t>43626-RQ-FNE-076</t>
  </si>
  <si>
    <t>43626-RQ-RP-017</t>
  </si>
  <si>
    <t>43626-RQ-RP-018</t>
  </si>
  <si>
    <t>43626-RQ-RP-021</t>
  </si>
  <si>
    <t>43626-RQ-RP-022</t>
  </si>
  <si>
    <t>43626-RQ-RP-025</t>
  </si>
  <si>
    <t>43626-RQ-RP-030</t>
  </si>
  <si>
    <t>43626-RQ-RP-038</t>
  </si>
  <si>
    <t>43626-RQ-RP-039</t>
  </si>
  <si>
    <t>43626-RQ-RP-042</t>
  </si>
  <si>
    <t>43626-RQ-RP-045</t>
  </si>
  <si>
    <t>43626-RQ-RP-046</t>
  </si>
  <si>
    <t>43626-RQ-RP-047</t>
  </si>
  <si>
    <t>43626-RQ-RP-049</t>
  </si>
  <si>
    <t>43626-RQ-RP-055</t>
  </si>
  <si>
    <t>43626-RQ-RP-058</t>
  </si>
  <si>
    <t>43626-RQ-RP-059</t>
  </si>
  <si>
    <t>43626-RQ-RP-060</t>
  </si>
  <si>
    <t>43626-RQ-RP-061</t>
  </si>
  <si>
    <t>43626-RQ-RP-062</t>
  </si>
  <si>
    <t>43626-RQ-RP-063</t>
  </si>
  <si>
    <t>43626-RQ-RP-064</t>
  </si>
  <si>
    <t>43626-RQ-RP-072</t>
  </si>
  <si>
    <t>43626-RQ-RP-074</t>
  </si>
  <si>
    <t>43626-RQ-RP-075</t>
  </si>
  <si>
    <t>43626-RQ-RP-077</t>
  </si>
  <si>
    <t>43626-RQ-RP-078</t>
  </si>
  <si>
    <t>43626-SA-FNE-001</t>
  </si>
  <si>
    <t>43626-SA-FNE-002</t>
  </si>
  <si>
    <t>43626-SA-FNE-003</t>
  </si>
  <si>
    <t>43626-EF-FNE-001</t>
  </si>
  <si>
    <t>43626-EF-FNE-002</t>
  </si>
  <si>
    <t>43626-EF-FNE-003</t>
  </si>
  <si>
    <t>43626-EF-FNE-004</t>
  </si>
  <si>
    <t>43626-SE-RP-001</t>
  </si>
  <si>
    <t>43626-AG-FNE-001</t>
  </si>
  <si>
    <t>43626-AG-FNE-002</t>
  </si>
  <si>
    <t>43626-AG-FNE-003</t>
  </si>
  <si>
    <t>43626-AG-FNE-004</t>
  </si>
  <si>
    <t>43626-AG-FNE-005</t>
  </si>
  <si>
    <t>43626-AG-FNE-006</t>
  </si>
  <si>
    <t>43626-AG-FNE-007</t>
  </si>
  <si>
    <t>43626-AG-FNE-008</t>
  </si>
  <si>
    <t>43626-AG-FNE-009</t>
  </si>
  <si>
    <t>43626-AG-FNE-010</t>
  </si>
  <si>
    <t>43626-AG-FNE-011</t>
  </si>
  <si>
    <t>43626-AG-FNE-012</t>
  </si>
  <si>
    <t>43626-AG-FNE-013</t>
  </si>
  <si>
    <t>43626-AG-FNE-014</t>
  </si>
  <si>
    <t>43626-AG-FNE-015</t>
  </si>
  <si>
    <t>43626-AG-FNE-016</t>
  </si>
  <si>
    <t>43626-AG-FNE-017</t>
  </si>
  <si>
    <t>43626-AG-FNE-018</t>
  </si>
  <si>
    <t>43626-AG-FNE-019</t>
  </si>
  <si>
    <t>43626-AG-FNE-020</t>
  </si>
  <si>
    <t>43626-AG-FNE-021</t>
  </si>
  <si>
    <t>43626-PC-FNE-001</t>
  </si>
  <si>
    <t>43626-PC-FNE-002</t>
  </si>
  <si>
    <t>43626-PC-FNE-003</t>
  </si>
  <si>
    <t>43626-PC-FNE-004</t>
  </si>
  <si>
    <t>43626-PC-FNE-005</t>
  </si>
  <si>
    <t>43626-PC-FNE-006</t>
  </si>
  <si>
    <t>43626-PC-FNE-007</t>
  </si>
  <si>
    <t>43626-PC-FNE-008</t>
  </si>
  <si>
    <t>43626-PC-FNE-009</t>
  </si>
  <si>
    <t>43626-PC-FNE-010</t>
  </si>
  <si>
    <t>43626-PC-FNE-011</t>
  </si>
  <si>
    <t>43626-PC-FNE-012</t>
  </si>
  <si>
    <t>43626-PC-FNE-013</t>
  </si>
  <si>
    <t>43626-PC-FNE-014</t>
  </si>
  <si>
    <t>43626-S-RP-001</t>
  </si>
  <si>
    <t>43626-S-RP-002</t>
  </si>
  <si>
    <t>43626-S-RP-003</t>
  </si>
  <si>
    <t>43626-S-RP-004</t>
  </si>
  <si>
    <t>43626-S-RP-005</t>
  </si>
  <si>
    <t>43626-S-RP-006</t>
  </si>
  <si>
    <t>43626-S-RP-007</t>
  </si>
  <si>
    <t>43626-S-RP-008</t>
  </si>
  <si>
    <t>43626-S-RP-009</t>
  </si>
  <si>
    <t>43626-S-RP-010</t>
  </si>
  <si>
    <t>43626-S-RP-011</t>
  </si>
  <si>
    <t>43626-S-RP-012</t>
  </si>
  <si>
    <t>43626-S-RP-013</t>
  </si>
  <si>
    <t>43626-S-RP-014</t>
  </si>
  <si>
    <t>43626-S-RP-015</t>
  </si>
  <si>
    <t>43626-S-RP-016</t>
  </si>
  <si>
    <t>43626-S-RP-017</t>
  </si>
  <si>
    <t>43626-S-RP-018</t>
  </si>
  <si>
    <t>43626-S-RP-019</t>
  </si>
  <si>
    <t>43626-S-RP-020</t>
  </si>
  <si>
    <t>Dirección (por puntos de referencia)</t>
  </si>
  <si>
    <t>Número de personas afectadas</t>
  </si>
  <si>
    <t>Número de viviendas afectadas</t>
  </si>
  <si>
    <t>Dañada</t>
  </si>
  <si>
    <t>Traslado</t>
  </si>
  <si>
    <t>Ministerio de Vivienda y Asentamientos Humanos</t>
  </si>
  <si>
    <t>Irvin Las Tecas</t>
  </si>
  <si>
    <t>Reparación</t>
  </si>
  <si>
    <t>Reconstrucción</t>
  </si>
  <si>
    <t>Eden</t>
  </si>
  <si>
    <t>El Imperio</t>
  </si>
  <si>
    <t>Moravia Verde</t>
  </si>
  <si>
    <t>Las Vueltas</t>
  </si>
  <si>
    <t>San Rafael Centro</t>
  </si>
  <si>
    <t>Sonzapote</t>
  </si>
  <si>
    <t>Bellavista</t>
  </si>
  <si>
    <t>Corrales Negros</t>
  </si>
  <si>
    <t>Ron Ron</t>
  </si>
  <si>
    <t>Aguacaliente</t>
  </si>
  <si>
    <t>Cangrejal</t>
  </si>
  <si>
    <t>CAngrejal</t>
  </si>
  <si>
    <t>Las Vegas</t>
  </si>
  <si>
    <t>El Achiotal</t>
  </si>
  <si>
    <t>43626-V-FNE-001</t>
  </si>
  <si>
    <t>43626-V-FNE-002</t>
  </si>
  <si>
    <t>43626-V-FNE-003</t>
  </si>
  <si>
    <t>43626-V-FNE-004</t>
  </si>
  <si>
    <t>43626-V-FNE-005</t>
  </si>
  <si>
    <t>43626-V-FNE-006</t>
  </si>
  <si>
    <t>43626-V-FNE-007</t>
  </si>
  <si>
    <t>43626-V-FNE-008</t>
  </si>
  <si>
    <t>43626-V-FNE-009</t>
  </si>
  <si>
    <t>43626-V-FNE-010</t>
  </si>
  <si>
    <t>43626-V-FNE-011</t>
  </si>
  <si>
    <t>43626-V-FNE-012</t>
  </si>
  <si>
    <t>43626-V-FNE-013</t>
  </si>
  <si>
    <t>43626-V-FNE-014</t>
  </si>
  <si>
    <t>43626-V-FNE-015</t>
  </si>
  <si>
    <t>43626-V-FNE-016</t>
  </si>
  <si>
    <t>43626-V-FNE-017</t>
  </si>
  <si>
    <t>43626-V-FNE-018</t>
  </si>
  <si>
    <t>43626-V-FNE-019</t>
  </si>
  <si>
    <t>43626-V-FNE-020</t>
  </si>
  <si>
    <t>43626-V-FNE-021</t>
  </si>
  <si>
    <t>43626-V-FNE-022</t>
  </si>
  <si>
    <t>43626-V-FNE-023</t>
  </si>
  <si>
    <t>43626-V-FNE-024</t>
  </si>
  <si>
    <t>43626-V-FNE-025</t>
  </si>
  <si>
    <t>43626-V-FNE-026</t>
  </si>
  <si>
    <t>43626-V-FNE-027</t>
  </si>
  <si>
    <t>43626-V-FNE-028</t>
  </si>
  <si>
    <t>43626-V-FNE-029</t>
  </si>
  <si>
    <t>43626-V-FNE-030</t>
  </si>
  <si>
    <t>43626-V-FNE-031</t>
  </si>
  <si>
    <t>43626-V-FNE-032</t>
  </si>
  <si>
    <t>43626-V-FNE-033</t>
  </si>
  <si>
    <t>43626-V-FNE-034</t>
  </si>
  <si>
    <t>43626-V-FNE-035</t>
  </si>
  <si>
    <t>43626-V-FNE-036</t>
  </si>
  <si>
    <t>43626-V-FNE-037</t>
  </si>
  <si>
    <t>43626-V-FNE-038</t>
  </si>
  <si>
    <t>43626-V-FNE-039</t>
  </si>
  <si>
    <t>43626-V-FNE-040</t>
  </si>
  <si>
    <t>43626-V-FNE-041</t>
  </si>
  <si>
    <t>43626-V-FNE-042</t>
  </si>
  <si>
    <t>43626-V-FNE-043</t>
  </si>
  <si>
    <t>43626-V-FNE-044</t>
  </si>
  <si>
    <t>43626-V-FNE-045</t>
  </si>
  <si>
    <t>43626-V-FNE-046</t>
  </si>
  <si>
    <t>43626-V-FNE-047</t>
  </si>
  <si>
    <t>43626-V-FNE-048</t>
  </si>
  <si>
    <t>43626-V-FNE-049</t>
  </si>
  <si>
    <t>43626-V-FNE-050</t>
  </si>
  <si>
    <t>43626-V-FNE-051</t>
  </si>
  <si>
    <t>Reporte Vivienda</t>
  </si>
  <si>
    <t>2-10-451</t>
  </si>
  <si>
    <t>Rio El Quequer</t>
  </si>
  <si>
    <t>Nombre del aeropuerto afectado</t>
  </si>
  <si>
    <t>x</t>
  </si>
  <si>
    <t>y</t>
  </si>
  <si>
    <t>Dirección General de Aviación Civil</t>
  </si>
  <si>
    <t>Liberia</t>
  </si>
  <si>
    <t>Daniel Oduber</t>
  </si>
  <si>
    <t>Pérdida de la capacidad estructural del pavimento, deformaciones, producto de la saturación del suelo adyacente, acumulación de agua superficial, como consecuencia del exceso de lluvia que provocó la Tormenta Tropical Bonnie.</t>
  </si>
  <si>
    <t xml:space="preserve">Reconstrucción de la toda la pista activa para el aterrizaje de las aeronaves (pista 07/25), abatimiento del nivel freático y manejo de las agua de escorrentía. </t>
  </si>
  <si>
    <t>Fondo Nacional de Emergencias (FNE)</t>
  </si>
  <si>
    <t>Reporte Aeropuertos</t>
  </si>
  <si>
    <t>43626-AP-FNE-001</t>
  </si>
  <si>
    <t>Aeropuertos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</si>
</sst>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quot;₡&quot;* #,##0.00_-;\-&quot;₡&quot;* #,##0.00_-;_-&quot;₡&quot;* &quot;-&quot;??_-;_-@_-"/>
    <numFmt numFmtId="165" formatCode="&quot;₡&quot;#,##0.00"/>
    <numFmt numFmtId="166" formatCode="_(* #,##0_);_(* \(#,##0\);_(* &quot;-&quot;??_);_(@_)"/>
  </numFmts>
  <fonts count="13" x14ac:knownFonts="1">
    <font>
      <sz val="11"/>
      <color theme="1"/>
      <name val="Calibri"/>
      <family val="2"/>
      <scheme val="minor"/>
    </font>
    <font>
      <sz val="11"/>
      <color theme="1"/>
      <name val="Calibri"/>
      <family val="2"/>
      <scheme val="minor"/>
    </font>
    <font>
      <b/>
      <sz val="11"/>
      <color theme="0"/>
      <name val="Calibri"/>
      <family val="2"/>
    </font>
    <font>
      <sz val="11"/>
      <color theme="1"/>
      <name val="Calibri"/>
      <family val="2"/>
    </font>
    <font>
      <b/>
      <sz val="11"/>
      <color theme="1"/>
      <name val="Calibri"/>
      <family val="2"/>
      <scheme val="minor"/>
    </font>
    <font>
      <sz val="11"/>
      <name val="Calibri"/>
      <family val="2"/>
      <scheme val="minor"/>
    </font>
    <font>
      <b/>
      <sz val="11"/>
      <name val="Calibri"/>
      <family val="2"/>
      <scheme val="minor"/>
    </font>
    <font>
      <sz val="11"/>
      <color theme="1"/>
      <name val="Calibri"/>
      <family val="2"/>
    </font>
    <font>
      <sz val="8"/>
      <name val="Calibri"/>
      <family val="2"/>
      <scheme val="minor"/>
    </font>
    <font>
      <b/>
      <sz val="16"/>
      <color theme="0"/>
      <name val="Calibri"/>
      <family val="2"/>
      <scheme val="minor"/>
    </font>
    <font>
      <b/>
      <sz val="11"/>
      <color theme="0"/>
      <name val="Calibri"/>
      <family val="2"/>
      <scheme val="minor"/>
    </font>
    <font>
      <sz val="11"/>
      <color theme="0"/>
      <name val="Calibri"/>
      <family val="2"/>
      <scheme val="minor"/>
    </font>
    <font>
      <sz val="11"/>
      <color rgb="FF000000"/>
      <name val="Calibri"/>
      <family val="2"/>
    </font>
  </fonts>
  <fills count="9">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4" tint="0.39997558519241921"/>
        <bgColor indexed="64"/>
      </patternFill>
    </fill>
    <fill>
      <patternFill patternType="solid">
        <fgColor theme="4"/>
        <bgColor indexed="64"/>
      </patternFill>
    </fill>
    <fill>
      <patternFill patternType="solid">
        <fgColor theme="0"/>
        <bgColor theme="4" tint="0.79998168889431442"/>
      </patternFill>
    </fill>
    <fill>
      <patternFill patternType="solid">
        <fgColor rgb="FF002060"/>
        <bgColor indexed="64"/>
      </patternFill>
    </fill>
    <fill>
      <patternFill patternType="solid">
        <fgColor rgb="FF002060"/>
        <bgColor theme="4"/>
      </patternFill>
    </fill>
  </fills>
  <borders count="24">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theme="4" tint="0.39997558519241921"/>
      </left>
      <right/>
      <top style="thin">
        <color theme="4" tint="0.39997558519241921"/>
      </top>
      <bottom/>
      <diagonal/>
    </border>
    <border>
      <left/>
      <right/>
      <top style="thin">
        <color theme="4" tint="0.39997558519241921"/>
      </top>
      <bottom/>
      <diagonal/>
    </border>
    <border>
      <left/>
      <right style="thin">
        <color theme="4" tint="0.39997558519241921"/>
      </right>
      <top style="thin">
        <color theme="4" tint="0.39997558519241921"/>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3">
    <xf numFmtId="0" fontId="0" fillId="0" borderId="0"/>
    <xf numFmtId="43" fontId="1" fillId="0" borderId="0" applyFont="0" applyFill="0" applyBorder="0" applyAlignment="0" applyProtection="0"/>
    <xf numFmtId="0" fontId="12" fillId="0" borderId="0" applyBorder="0"/>
  </cellStyleXfs>
  <cellXfs count="139">
    <xf numFmtId="0" fontId="0" fillId="0" borderId="0" xfId="0"/>
    <xf numFmtId="43" fontId="0" fillId="0" borderId="0" xfId="1" applyFont="1" applyFill="1" applyAlignment="1" applyProtection="1"/>
    <xf numFmtId="0" fontId="0" fillId="3" borderId="0" xfId="0" applyFill="1"/>
    <xf numFmtId="0" fontId="5" fillId="3" borderId="0" xfId="0" applyFont="1" applyFill="1"/>
    <xf numFmtId="0" fontId="5" fillId="5" borderId="0" xfId="0" applyFont="1" applyFill="1"/>
    <xf numFmtId="0" fontId="5" fillId="4" borderId="0" xfId="0" applyFont="1" applyFill="1" applyAlignment="1">
      <alignment horizontal="center" vertical="center" wrapText="1"/>
    </xf>
    <xf numFmtId="0" fontId="5" fillId="3" borderId="0" xfId="0" applyFont="1" applyFill="1" applyAlignment="1">
      <alignment horizontal="center" vertical="center" wrapText="1"/>
    </xf>
    <xf numFmtId="0" fontId="0" fillId="0" borderId="8" xfId="0" applyBorder="1" applyAlignment="1">
      <alignment horizontal="left"/>
    </xf>
    <xf numFmtId="0" fontId="0" fillId="3" borderId="11" xfId="0" applyFill="1" applyBorder="1" applyAlignment="1">
      <alignment horizontal="left"/>
    </xf>
    <xf numFmtId="0" fontId="0" fillId="3" borderId="8" xfId="0" applyFill="1" applyBorder="1" applyAlignment="1">
      <alignment horizontal="left"/>
    </xf>
    <xf numFmtId="0" fontId="0" fillId="3" borderId="13" xfId="0" applyFill="1" applyBorder="1" applyAlignment="1">
      <alignment horizontal="left"/>
    </xf>
    <xf numFmtId="0" fontId="6" fillId="3" borderId="0" xfId="0" applyFont="1" applyFill="1" applyAlignment="1">
      <alignment vertical="center" wrapText="1"/>
    </xf>
    <xf numFmtId="0" fontId="6" fillId="3" borderId="0" xfId="0" applyFont="1" applyFill="1" applyAlignment="1">
      <alignment vertical="center"/>
    </xf>
    <xf numFmtId="0" fontId="5" fillId="2" borderId="0" xfId="0" applyFont="1" applyFill="1"/>
    <xf numFmtId="0" fontId="5" fillId="3" borderId="0" xfId="0" applyFont="1" applyFill="1" applyAlignment="1">
      <alignment horizontal="center" vertical="top" wrapText="1"/>
    </xf>
    <xf numFmtId="0" fontId="5" fillId="0" borderId="0" xfId="0" applyFont="1" applyAlignment="1">
      <alignment horizontal="center" vertical="top" wrapText="1"/>
    </xf>
    <xf numFmtId="165" fontId="0" fillId="0" borderId="0" xfId="0" applyNumberFormat="1"/>
    <xf numFmtId="0" fontId="5" fillId="0" borderId="0" xfId="0" applyFont="1" applyAlignment="1">
      <alignment horizontal="center" vertical="top"/>
    </xf>
    <xf numFmtId="165" fontId="0" fillId="0" borderId="0" xfId="0" applyNumberFormat="1" applyAlignment="1">
      <alignment horizontal="left"/>
    </xf>
    <xf numFmtId="0" fontId="0" fillId="0" borderId="0" xfId="0" applyAlignment="1">
      <alignment horizontal="center" vertical="center"/>
    </xf>
    <xf numFmtId="0" fontId="4" fillId="0" borderId="8" xfId="0" applyFont="1" applyBorder="1" applyAlignment="1">
      <alignment horizontal="left"/>
    </xf>
    <xf numFmtId="0" fontId="0" fillId="0" borderId="0" xfId="0" applyAlignment="1">
      <alignment horizontal="left"/>
    </xf>
    <xf numFmtId="0" fontId="0" fillId="0" borderId="0" xfId="0" applyAlignment="1">
      <alignment horizontal="left" vertical="center" wrapText="1"/>
    </xf>
    <xf numFmtId="0" fontId="0" fillId="0" borderId="0" xfId="0" applyAlignment="1">
      <alignment horizontal="left" vertical="center"/>
    </xf>
    <xf numFmtId="165" fontId="0" fillId="0" borderId="0" xfId="0" applyNumberFormat="1" applyAlignment="1">
      <alignment horizontal="left" vertical="center"/>
    </xf>
    <xf numFmtId="0" fontId="4" fillId="0" borderId="0" xfId="0" applyFont="1" applyAlignment="1">
      <alignment horizontal="left"/>
    </xf>
    <xf numFmtId="0" fontId="7" fillId="6" borderId="8" xfId="0" applyFont="1" applyFill="1" applyBorder="1" applyAlignment="1">
      <alignment horizontal="left"/>
    </xf>
    <xf numFmtId="0" fontId="0" fillId="0" borderId="11" xfId="0" applyBorder="1" applyAlignment="1">
      <alignment horizontal="left"/>
    </xf>
    <xf numFmtId="0" fontId="7" fillId="6" borderId="11" xfId="0" applyFont="1" applyFill="1" applyBorder="1" applyAlignment="1">
      <alignment horizontal="left"/>
    </xf>
    <xf numFmtId="0" fontId="0" fillId="0" borderId="0" xfId="0" applyAlignment="1">
      <alignment horizontal="center"/>
    </xf>
    <xf numFmtId="0" fontId="0" fillId="3" borderId="8" xfId="0" applyFill="1" applyBorder="1" applyAlignment="1">
      <alignment horizontal="center"/>
    </xf>
    <xf numFmtId="0" fontId="0" fillId="3" borderId="13" xfId="0" applyFill="1" applyBorder="1" applyAlignment="1">
      <alignment horizontal="center"/>
    </xf>
    <xf numFmtId="43" fontId="0" fillId="0" borderId="0" xfId="1" applyFont="1"/>
    <xf numFmtId="0" fontId="0" fillId="0" borderId="8" xfId="0" applyBorder="1" applyAlignment="1">
      <alignment horizontal="center" vertical="center" wrapText="1"/>
    </xf>
    <xf numFmtId="43" fontId="0" fillId="0" borderId="8" xfId="1" applyFont="1" applyBorder="1" applyAlignment="1">
      <alignment horizontal="center" vertical="center" wrapText="1"/>
    </xf>
    <xf numFmtId="0" fontId="2" fillId="7" borderId="10" xfId="0" applyFont="1" applyFill="1" applyBorder="1" applyAlignment="1">
      <alignment horizontal="center" vertical="center" wrapText="1"/>
    </xf>
    <xf numFmtId="164" fontId="2" fillId="7" borderId="10" xfId="1" applyNumberFormat="1" applyFont="1" applyFill="1" applyBorder="1" applyAlignment="1">
      <alignment horizontal="center" vertical="center" wrapText="1"/>
    </xf>
    <xf numFmtId="165" fontId="2" fillId="7" borderId="10" xfId="0" applyNumberFormat="1" applyFont="1" applyFill="1" applyBorder="1" applyAlignment="1">
      <alignment horizontal="center" vertical="center" wrapText="1"/>
    </xf>
    <xf numFmtId="0" fontId="0" fillId="3" borderId="0" xfId="0" applyFill="1" applyAlignment="1">
      <alignment horizontal="center"/>
    </xf>
    <xf numFmtId="0" fontId="2" fillId="7" borderId="0" xfId="2" applyFont="1" applyFill="1" applyAlignment="1">
      <alignment horizontal="center" vertical="center" wrapText="1"/>
    </xf>
    <xf numFmtId="165" fontId="0" fillId="3" borderId="0" xfId="0" applyNumberFormat="1" applyFill="1" applyAlignment="1">
      <alignment horizontal="center"/>
    </xf>
    <xf numFmtId="43" fontId="2" fillId="7" borderId="0" xfId="1" applyFont="1" applyFill="1" applyAlignment="1">
      <alignment horizontal="center" vertical="center" wrapText="1"/>
    </xf>
    <xf numFmtId="43" fontId="0" fillId="3" borderId="0" xfId="1" applyFont="1" applyFill="1"/>
    <xf numFmtId="166" fontId="2" fillId="7" borderId="0" xfId="1" applyNumberFormat="1" applyFont="1" applyFill="1" applyAlignment="1">
      <alignment horizontal="center" vertical="center" wrapText="1"/>
    </xf>
    <xf numFmtId="166" fontId="0" fillId="3" borderId="0" xfId="1" applyNumberFormat="1" applyFont="1" applyFill="1"/>
    <xf numFmtId="0" fontId="12" fillId="0" borderId="8" xfId="2" applyBorder="1" applyAlignment="1">
      <alignment horizontal="center" vertical="center" wrapText="1"/>
    </xf>
    <xf numFmtId="0" fontId="12" fillId="0" borderId="8" xfId="2" applyBorder="1" applyAlignment="1">
      <alignment vertical="center" wrapText="1"/>
    </xf>
    <xf numFmtId="166" fontId="12" fillId="0" borderId="8" xfId="1" applyNumberFormat="1" applyFont="1" applyBorder="1" applyAlignment="1">
      <alignment vertical="center" wrapText="1"/>
    </xf>
    <xf numFmtId="43" fontId="12" fillId="0" borderId="8" xfId="1" applyFont="1" applyBorder="1" applyAlignment="1">
      <alignment vertical="center" wrapText="1"/>
    </xf>
    <xf numFmtId="0" fontId="10" fillId="7" borderId="8" xfId="0" applyFont="1" applyFill="1" applyBorder="1" applyAlignment="1">
      <alignment horizontal="center" vertical="center" wrapText="1"/>
    </xf>
    <xf numFmtId="43" fontId="10" fillId="7" borderId="8" xfId="1" applyFont="1" applyFill="1" applyBorder="1" applyAlignment="1">
      <alignment horizontal="center" vertical="center" wrapText="1"/>
    </xf>
    <xf numFmtId="166" fontId="0" fillId="0" borderId="0" xfId="1" applyNumberFormat="1" applyFont="1"/>
    <xf numFmtId="43" fontId="0" fillId="0" borderId="0" xfId="1" applyFont="1" applyAlignment="1">
      <alignment horizontal="right"/>
    </xf>
    <xf numFmtId="166" fontId="10" fillId="7" borderId="8" xfId="1" applyNumberFormat="1" applyFont="1" applyFill="1" applyBorder="1" applyAlignment="1">
      <alignment horizontal="center" vertical="center" wrapText="1"/>
    </xf>
    <xf numFmtId="166" fontId="0" fillId="0" borderId="8" xfId="1" applyNumberFormat="1" applyFont="1" applyBorder="1" applyAlignment="1">
      <alignment horizontal="center" vertical="center" wrapText="1"/>
    </xf>
    <xf numFmtId="0" fontId="11" fillId="7" borderId="10" xfId="0" applyFont="1" applyFill="1" applyBorder="1" applyAlignment="1">
      <alignment horizontal="center" vertical="center" wrapText="1"/>
    </xf>
    <xf numFmtId="0" fontId="3" fillId="6" borderId="8" xfId="0" applyFont="1" applyFill="1" applyBorder="1" applyAlignment="1">
      <alignment horizontal="center" vertical="center" wrapText="1"/>
    </xf>
    <xf numFmtId="165" fontId="3" fillId="6" borderId="8" xfId="1" applyNumberFormat="1" applyFont="1" applyFill="1" applyBorder="1" applyAlignment="1">
      <alignment horizontal="center" vertical="center" wrapText="1"/>
    </xf>
    <xf numFmtId="0" fontId="3" fillId="3" borderId="8" xfId="0" applyFont="1" applyFill="1" applyBorder="1" applyAlignment="1">
      <alignment horizontal="center" vertical="center" wrapText="1"/>
    </xf>
    <xf numFmtId="165" fontId="3" fillId="3" borderId="8" xfId="1" applyNumberFormat="1" applyFont="1" applyFill="1" applyBorder="1" applyAlignment="1">
      <alignment horizontal="center" vertical="center" wrapText="1"/>
    </xf>
    <xf numFmtId="0" fontId="0" fillId="3" borderId="8" xfId="0" applyFill="1" applyBorder="1" applyAlignment="1">
      <alignment horizontal="center" vertical="center" wrapText="1"/>
    </xf>
    <xf numFmtId="165" fontId="0" fillId="3" borderId="8" xfId="0" applyNumberFormat="1" applyFill="1" applyBorder="1" applyAlignment="1">
      <alignment horizontal="center" vertical="center" wrapText="1"/>
    </xf>
    <xf numFmtId="0" fontId="2" fillId="8" borderId="8" xfId="0" applyFont="1" applyFill="1" applyBorder="1" applyAlignment="1">
      <alignment horizontal="center" vertical="center" wrapText="1"/>
    </xf>
    <xf numFmtId="43" fontId="2" fillId="8" borderId="8" xfId="1" applyFont="1" applyFill="1" applyBorder="1" applyAlignment="1">
      <alignment horizontal="center" vertical="center" wrapText="1"/>
    </xf>
    <xf numFmtId="165" fontId="11" fillId="7" borderId="10" xfId="1" applyNumberFormat="1" applyFont="1" applyFill="1" applyBorder="1" applyAlignment="1" applyProtection="1">
      <alignment horizontal="center" vertical="center" wrapText="1"/>
    </xf>
    <xf numFmtId="0" fontId="10" fillId="7" borderId="10" xfId="0" applyFont="1" applyFill="1" applyBorder="1" applyAlignment="1">
      <alignment horizontal="center" vertical="center" wrapText="1"/>
    </xf>
    <xf numFmtId="165" fontId="10" fillId="7" borderId="10" xfId="1" applyNumberFormat="1" applyFont="1" applyFill="1" applyBorder="1" applyAlignment="1" applyProtection="1">
      <alignment horizontal="center" vertical="center" wrapText="1"/>
    </xf>
    <xf numFmtId="165" fontId="0" fillId="3" borderId="8" xfId="1" applyNumberFormat="1" applyFont="1" applyFill="1" applyBorder="1" applyAlignment="1" applyProtection="1">
      <alignment horizontal="right"/>
    </xf>
    <xf numFmtId="165" fontId="0" fillId="3" borderId="0" xfId="1" applyNumberFormat="1" applyFont="1" applyFill="1" applyAlignment="1" applyProtection="1">
      <alignment horizontal="right"/>
    </xf>
    <xf numFmtId="0" fontId="0" fillId="3" borderId="11" xfId="0" applyFill="1" applyBorder="1" applyAlignment="1">
      <alignment horizontal="center" vertical="center" wrapText="1"/>
    </xf>
    <xf numFmtId="165" fontId="0" fillId="3" borderId="8" xfId="1" applyNumberFormat="1" applyFont="1" applyFill="1" applyBorder="1" applyAlignment="1" applyProtection="1">
      <alignment horizontal="center" vertical="center" wrapText="1"/>
    </xf>
    <xf numFmtId="0" fontId="0" fillId="3" borderId="13" xfId="0" applyFill="1" applyBorder="1" applyAlignment="1">
      <alignment horizontal="center" vertical="center" wrapText="1"/>
    </xf>
    <xf numFmtId="165" fontId="0" fillId="3" borderId="13" xfId="1" applyNumberFormat="1" applyFont="1" applyFill="1" applyBorder="1" applyAlignment="1" applyProtection="1">
      <alignment horizontal="center" vertical="center" wrapText="1"/>
    </xf>
    <xf numFmtId="0" fontId="11" fillId="7" borderId="10" xfId="0" applyFont="1" applyFill="1" applyBorder="1" applyAlignment="1">
      <alignment horizontal="center" vertical="center"/>
    </xf>
    <xf numFmtId="43" fontId="11" fillId="7" borderId="10" xfId="1" applyFont="1" applyFill="1" applyBorder="1" applyAlignment="1" applyProtection="1">
      <alignment horizontal="center" vertical="center" wrapText="1"/>
    </xf>
    <xf numFmtId="165" fontId="0" fillId="0" borderId="0" xfId="0" applyNumberFormat="1" applyAlignment="1">
      <alignment horizontal="right"/>
    </xf>
    <xf numFmtId="165" fontId="0" fillId="3" borderId="8" xfId="1" applyNumberFormat="1" applyFont="1" applyFill="1" applyBorder="1" applyAlignment="1" applyProtection="1">
      <alignment horizontal="right" vertical="center"/>
    </xf>
    <xf numFmtId="0" fontId="0" fillId="3" borderId="8" xfId="0" applyFill="1" applyBorder="1" applyAlignment="1">
      <alignment horizontal="center" vertical="center"/>
    </xf>
    <xf numFmtId="165" fontId="0" fillId="3" borderId="13" xfId="1" applyNumberFormat="1" applyFont="1" applyFill="1" applyBorder="1" applyAlignment="1" applyProtection="1">
      <alignment horizontal="right" vertical="center"/>
    </xf>
    <xf numFmtId="0" fontId="0" fillId="3" borderId="13" xfId="0" applyFill="1" applyBorder="1" applyAlignment="1">
      <alignment horizontal="center" vertical="center"/>
    </xf>
    <xf numFmtId="0" fontId="2" fillId="8" borderId="15" xfId="0" applyFont="1" applyFill="1" applyBorder="1" applyAlignment="1">
      <alignment horizontal="center" vertical="center" wrapText="1"/>
    </xf>
    <xf numFmtId="0" fontId="2" fillId="8" borderId="16" xfId="0" applyFont="1" applyFill="1" applyBorder="1" applyAlignment="1">
      <alignment horizontal="center" vertical="center" wrapText="1"/>
    </xf>
    <xf numFmtId="0" fontId="3" fillId="0" borderId="0" xfId="0" applyFont="1" applyAlignment="1">
      <alignment horizontal="center"/>
    </xf>
    <xf numFmtId="0" fontId="3" fillId="0" borderId="18" xfId="0" applyFont="1" applyBorder="1" applyAlignment="1">
      <alignment horizontal="center"/>
    </xf>
    <xf numFmtId="0" fontId="3" fillId="0" borderId="19" xfId="0" applyFont="1" applyBorder="1" applyAlignment="1">
      <alignment horizontal="center"/>
    </xf>
    <xf numFmtId="0" fontId="3" fillId="0" borderId="20" xfId="0" applyFont="1" applyBorder="1" applyAlignment="1">
      <alignment horizontal="center"/>
    </xf>
    <xf numFmtId="0" fontId="3" fillId="0" borderId="21" xfId="0" applyFont="1" applyBorder="1" applyAlignment="1">
      <alignment horizontal="center"/>
    </xf>
    <xf numFmtId="0" fontId="3" fillId="0" borderId="22" xfId="0" applyFont="1" applyBorder="1" applyAlignment="1">
      <alignment horizontal="center"/>
    </xf>
    <xf numFmtId="0" fontId="3" fillId="0" borderId="14" xfId="0" applyFont="1" applyBorder="1" applyAlignment="1">
      <alignment horizontal="center"/>
    </xf>
    <xf numFmtId="0" fontId="3" fillId="0" borderId="11" xfId="0" applyFont="1" applyBorder="1" applyAlignment="1">
      <alignment horizontal="center"/>
    </xf>
    <xf numFmtId="0" fontId="3" fillId="0" borderId="13" xfId="0" applyFont="1" applyBorder="1" applyAlignment="1">
      <alignment horizontal="center"/>
    </xf>
    <xf numFmtId="0" fontId="3" fillId="0" borderId="23" xfId="0" applyFont="1" applyBorder="1" applyAlignment="1">
      <alignment horizontal="center"/>
    </xf>
    <xf numFmtId="0" fontId="3" fillId="0" borderId="10" xfId="0" applyFont="1" applyBorder="1" applyAlignment="1">
      <alignment horizontal="center"/>
    </xf>
    <xf numFmtId="0" fontId="3" fillId="0" borderId="8" xfId="0" applyFont="1" applyBorder="1" applyAlignment="1">
      <alignment horizontal="center"/>
    </xf>
    <xf numFmtId="43" fontId="3" fillId="0" borderId="13" xfId="1" applyFont="1" applyFill="1" applyBorder="1" applyAlignment="1">
      <alignment horizontal="center"/>
    </xf>
    <xf numFmtId="43" fontId="3" fillId="0" borderId="23" xfId="1" applyFont="1" applyFill="1" applyBorder="1" applyAlignment="1">
      <alignment horizontal="center"/>
    </xf>
    <xf numFmtId="43" fontId="3" fillId="0" borderId="10" xfId="1" applyFont="1" applyFill="1" applyBorder="1" applyAlignment="1">
      <alignment horizontal="center"/>
    </xf>
    <xf numFmtId="43" fontId="3" fillId="0" borderId="8" xfId="1" applyFont="1" applyFill="1" applyBorder="1" applyAlignment="1">
      <alignment horizontal="center"/>
    </xf>
    <xf numFmtId="0" fontId="2" fillId="8" borderId="15" xfId="0" applyFont="1" applyFill="1" applyBorder="1" applyAlignment="1">
      <alignment horizontal="center" wrapText="1"/>
    </xf>
    <xf numFmtId="0" fontId="2" fillId="8" borderId="16" xfId="0" applyFont="1" applyFill="1" applyBorder="1" applyAlignment="1">
      <alignment horizontal="center" wrapText="1"/>
    </xf>
    <xf numFmtId="43" fontId="2" fillId="8" borderId="16" xfId="1" applyFont="1" applyFill="1" applyBorder="1" applyAlignment="1">
      <alignment horizontal="center" wrapText="1"/>
    </xf>
    <xf numFmtId="0" fontId="2" fillId="8" borderId="17" xfId="0" applyFont="1" applyFill="1" applyBorder="1" applyAlignment="1">
      <alignment horizontal="center" wrapText="1"/>
    </xf>
    <xf numFmtId="164" fontId="11" fillId="7" borderId="8" xfId="0" applyNumberFormat="1" applyFont="1" applyFill="1" applyBorder="1" applyAlignment="1">
      <alignment horizontal="left"/>
    </xf>
    <xf numFmtId="164" fontId="0" fillId="0" borderId="8" xfId="0" applyNumberFormat="1" applyBorder="1" applyAlignment="1">
      <alignment horizontal="left"/>
    </xf>
    <xf numFmtId="164" fontId="11" fillId="7" borderId="8" xfId="0" applyNumberFormat="1" applyFont="1" applyFill="1" applyBorder="1" applyAlignment="1">
      <alignment horizontal="left" vertical="center"/>
    </xf>
    <xf numFmtId="164" fontId="10" fillId="7" borderId="8" xfId="0" applyNumberFormat="1" applyFont="1" applyFill="1" applyBorder="1" applyAlignment="1">
      <alignment horizontal="center" vertical="center"/>
    </xf>
    <xf numFmtId="164" fontId="0" fillId="0" borderId="8" xfId="1" applyNumberFormat="1" applyFont="1" applyFill="1" applyBorder="1" applyAlignment="1" applyProtection="1">
      <alignment horizontal="left"/>
    </xf>
    <xf numFmtId="164" fontId="3" fillId="0" borderId="8" xfId="1" applyNumberFormat="1" applyFont="1" applyFill="1" applyBorder="1" applyAlignment="1">
      <alignment horizontal="left"/>
    </xf>
    <xf numFmtId="0" fontId="10" fillId="7" borderId="1" xfId="0" applyFont="1" applyFill="1" applyBorder="1" applyAlignment="1">
      <alignment horizontal="center" vertical="center"/>
    </xf>
    <xf numFmtId="0" fontId="10" fillId="7" borderId="8" xfId="0" applyFont="1" applyFill="1" applyBorder="1" applyAlignment="1">
      <alignment horizontal="center" vertical="center"/>
    </xf>
    <xf numFmtId="165" fontId="10" fillId="7" borderId="12" xfId="0" applyNumberFormat="1" applyFont="1" applyFill="1" applyBorder="1" applyAlignment="1">
      <alignment horizontal="left"/>
    </xf>
    <xf numFmtId="165" fontId="10" fillId="7" borderId="11" xfId="0" applyNumberFormat="1" applyFont="1" applyFill="1" applyBorder="1" applyAlignment="1">
      <alignment horizontal="left"/>
    </xf>
    <xf numFmtId="0" fontId="9" fillId="7" borderId="5" xfId="0" applyFont="1" applyFill="1" applyBorder="1" applyAlignment="1">
      <alignment horizontal="center" vertical="center" wrapText="1"/>
    </xf>
    <xf numFmtId="0" fontId="9" fillId="7" borderId="6" xfId="0" applyFont="1" applyFill="1" applyBorder="1" applyAlignment="1">
      <alignment horizontal="center" vertical="center" wrapText="1"/>
    </xf>
    <xf numFmtId="0" fontId="9" fillId="7" borderId="7" xfId="0" applyFont="1" applyFill="1" applyBorder="1" applyAlignment="1">
      <alignment horizontal="center" vertical="center" wrapText="1"/>
    </xf>
    <xf numFmtId="165" fontId="0" fillId="0" borderId="12" xfId="0" applyNumberFormat="1" applyBorder="1" applyAlignment="1">
      <alignment horizontal="left"/>
    </xf>
    <xf numFmtId="165" fontId="0" fillId="0" borderId="14" xfId="0" applyNumberFormat="1" applyBorder="1" applyAlignment="1">
      <alignment horizontal="left"/>
    </xf>
    <xf numFmtId="165" fontId="0" fillId="0" borderId="11" xfId="0" applyNumberFormat="1" applyBorder="1" applyAlignment="1">
      <alignment horizontal="left"/>
    </xf>
    <xf numFmtId="165" fontId="10" fillId="7" borderId="12" xfId="0" applyNumberFormat="1" applyFont="1" applyFill="1" applyBorder="1" applyAlignment="1">
      <alignment horizontal="left" vertical="center"/>
    </xf>
    <xf numFmtId="165" fontId="10" fillId="7" borderId="11" xfId="0" applyNumberFormat="1" applyFont="1" applyFill="1" applyBorder="1" applyAlignment="1">
      <alignment horizontal="left" vertical="center"/>
    </xf>
    <xf numFmtId="0" fontId="10" fillId="7" borderId="9" xfId="0" applyFont="1" applyFill="1" applyBorder="1" applyAlignment="1">
      <alignment horizontal="center" vertical="center" wrapText="1"/>
    </xf>
    <xf numFmtId="0" fontId="10" fillId="7" borderId="0" xfId="0" applyFont="1" applyFill="1" applyAlignment="1">
      <alignment horizontal="center" vertical="center" wrapText="1"/>
    </xf>
    <xf numFmtId="0" fontId="10" fillId="7" borderId="9" xfId="0" applyFont="1" applyFill="1" applyBorder="1" applyAlignment="1">
      <alignment horizontal="center" vertical="center"/>
    </xf>
    <xf numFmtId="0" fontId="10" fillId="7" borderId="0" xfId="0" applyFont="1" applyFill="1" applyAlignment="1">
      <alignment horizontal="center" vertical="center"/>
    </xf>
    <xf numFmtId="0" fontId="10" fillId="7" borderId="5" xfId="0" applyFont="1" applyFill="1" applyBorder="1" applyAlignment="1">
      <alignment horizontal="center" vertical="center" wrapText="1"/>
    </xf>
    <xf numFmtId="0" fontId="10" fillId="7" borderId="6" xfId="0" applyFont="1" applyFill="1" applyBorder="1" applyAlignment="1">
      <alignment horizontal="center" vertical="center" wrapText="1"/>
    </xf>
    <xf numFmtId="0" fontId="10" fillId="7" borderId="5" xfId="0" applyFont="1" applyFill="1" applyBorder="1" applyAlignment="1">
      <alignment horizontal="center" vertical="center"/>
    </xf>
    <xf numFmtId="0" fontId="10" fillId="7" borderId="6" xfId="0" applyFont="1" applyFill="1" applyBorder="1" applyAlignment="1">
      <alignment horizontal="center" vertical="center"/>
    </xf>
    <xf numFmtId="0" fontId="10" fillId="7" borderId="2" xfId="0" applyFont="1" applyFill="1" applyBorder="1" applyAlignment="1">
      <alignment horizontal="center" vertical="center" wrapText="1"/>
    </xf>
    <xf numFmtId="0" fontId="10" fillId="7" borderId="3" xfId="0" applyFont="1" applyFill="1" applyBorder="1" applyAlignment="1">
      <alignment horizontal="center" vertical="center" wrapText="1"/>
    </xf>
    <xf numFmtId="0" fontId="10" fillId="7" borderId="7" xfId="0" applyFont="1" applyFill="1" applyBorder="1" applyAlignment="1">
      <alignment horizontal="center" vertical="center" wrapText="1"/>
    </xf>
    <xf numFmtId="0" fontId="10" fillId="7" borderId="2" xfId="0" applyFont="1" applyFill="1" applyBorder="1" applyAlignment="1">
      <alignment horizontal="center" vertical="center"/>
    </xf>
    <xf numFmtId="0" fontId="10" fillId="7" borderId="3" xfId="0" applyFont="1" applyFill="1" applyBorder="1" applyAlignment="1">
      <alignment horizontal="center" vertical="center"/>
    </xf>
    <xf numFmtId="0" fontId="10" fillId="7" borderId="4" xfId="0" applyFont="1" applyFill="1" applyBorder="1" applyAlignment="1">
      <alignment horizontal="center" vertical="center"/>
    </xf>
    <xf numFmtId="0" fontId="10" fillId="7" borderId="7" xfId="0" applyFont="1" applyFill="1" applyBorder="1" applyAlignment="1">
      <alignment horizontal="center" vertical="center"/>
    </xf>
    <xf numFmtId="0" fontId="0" fillId="7" borderId="0" xfId="0" applyFill="1" applyBorder="1" applyAlignment="1">
      <alignment horizontal="center" vertical="center" wrapText="1"/>
    </xf>
    <xf numFmtId="0" fontId="0" fillId="0" borderId="0" xfId="0" applyAlignment="1">
      <alignment vertical="center"/>
    </xf>
    <xf numFmtId="0" fontId="0" fillId="0" borderId="0" xfId="0" applyAlignment="1">
      <alignment wrapText="1"/>
    </xf>
    <xf numFmtId="43" fontId="0" fillId="3" borderId="8" xfId="1" applyFont="1" applyFill="1" applyBorder="1" applyAlignment="1">
      <alignment horizontal="center" vertical="center" wrapText="1"/>
    </xf>
  </cellXfs>
  <cellStyles count="3">
    <cellStyle name="Millares" xfId="1" builtinId="3"/>
    <cellStyle name="Normal" xfId="0" builtinId="0"/>
    <cellStyle name="Normal 2" xfId="2" xr:uid="{53024DE3-C1FD-489F-AC7C-79D1304EF246}"/>
  </cellStyles>
  <dxfs count="123">
    <dxf>
      <fill>
        <patternFill patternType="solid">
          <fgColor indexed="64"/>
          <bgColor theme="0"/>
        </patternFill>
      </fill>
      <alignment horizontal="center" vertical="center" textRotation="0" wrapText="1" indent="0" justifyLastLine="0" shrinkToFit="0" readingOrder="0"/>
    </dxf>
    <dxf>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rgb="FF002060"/>
        </patternFill>
      </fill>
      <alignment horizontal="center" vertical="center" textRotation="0" wrapText="1" indent="0" justifyLastLine="0" shrinkToFit="0" readingOrder="0"/>
    </dxf>
    <dxf>
      <border diagonalUp="0" diagonalDown="0">
        <left style="thin">
          <color indexed="64"/>
        </left>
        <right style="thin">
          <color indexed="64"/>
        </right>
        <top style="thin">
          <color indexed="64"/>
        </top>
        <bottom style="thin">
          <color indexed="64"/>
        </bottom>
      </border>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5" formatCode="&quot;₡&quot;#,##0.00"/>
      <fill>
        <patternFill patternType="solid">
          <fgColor indexed="64"/>
          <bgColor theme="0"/>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left" vertical="center" textRotation="0" wrapText="0" indent="0" justifyLastLine="0" shrinkToFit="0" readingOrder="0"/>
    </dxf>
    <dxf>
      <border>
        <bottom style="thin">
          <color indexed="64"/>
        </bottom>
      </border>
    </dxf>
    <dxf>
      <font>
        <b val="0"/>
        <strike val="0"/>
        <outline val="0"/>
        <shadow val="0"/>
        <u val="none"/>
        <vertAlign val="baseline"/>
        <sz val="11"/>
        <color theme="0"/>
        <name val="Calibri"/>
        <family val="2"/>
        <scheme val="minor"/>
      </font>
      <fill>
        <patternFill patternType="solid">
          <fgColor indexed="64"/>
          <bgColor rgb="FF002060"/>
        </patternFill>
      </fill>
      <alignment horizontal="center" vertical="center" textRotation="0" wrapText="1" indent="0" justifyLastLine="0" shrinkToFit="0" readingOrder="0"/>
      <border diagonalUp="0" diagonalDown="0" outline="0">
        <left style="thin">
          <color indexed="64"/>
        </left>
        <right style="thin">
          <color indexed="64"/>
        </right>
        <top/>
        <bottom/>
      </border>
    </dxf>
    <dxf>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65" formatCode="&quot;₡&quot;#,##0.0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center" vertical="center" textRotation="0" wrapText="1" indent="0" justifyLastLine="0" shrinkToFit="0" readingOrder="0"/>
    </dxf>
    <dxf>
      <border>
        <bottom style="thin">
          <color indexed="64"/>
        </bottom>
      </border>
    </dxf>
    <dxf>
      <font>
        <strike val="0"/>
        <outline val="0"/>
        <shadow val="0"/>
        <u val="none"/>
        <vertAlign val="baseline"/>
        <sz val="11"/>
        <color theme="0"/>
        <name val="Calibri"/>
        <family val="2"/>
        <scheme val="minor"/>
      </font>
      <fill>
        <patternFill patternType="solid">
          <fgColor indexed="64"/>
          <bgColor rgb="FF002060"/>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border>
    </dxf>
    <dxf>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border>
    </dxf>
    <dxf>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family val="2"/>
        <scheme val="none"/>
      </font>
      <numFmt numFmtId="165" formatCode="&quot;₡&quot;#,##0.00"/>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1"/>
        <color rgb="FF000000"/>
        <name val="Calibri"/>
        <scheme val="none"/>
      </font>
      <numFmt numFmtId="165" formatCode="&quot;₡&quot;#,##0.0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border>
    </dxf>
    <dxf>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border>
    </dxf>
    <dxf>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border>
    </dxf>
    <dxf>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border>
    </dxf>
    <dxf>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border>
    </dxf>
    <dxf>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border>
    </dxf>
    <dxf>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border>
    </dxf>
    <dxf>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border>
    </dxf>
    <dxf>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border>
    </dxf>
    <dxf>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border>
    </dxf>
    <dxf>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border>
    </dxf>
    <dxf>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border>
    </dxf>
    <dxf>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border>
    </dxf>
    <dxf>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left" vertical="bottom" textRotation="0" wrapText="0" indent="0" justifyLastLine="0" shrinkToFit="0" readingOrder="0"/>
    </dxf>
    <dxf>
      <border>
        <bottom style="thin">
          <color indexed="64"/>
        </bottom>
      </border>
    </dxf>
    <dxf>
      <font>
        <strike val="0"/>
        <outline val="0"/>
        <shadow val="0"/>
        <u val="none"/>
        <vertAlign val="baseline"/>
        <sz val="11"/>
        <color theme="0"/>
        <name val="Calibri"/>
        <family val="2"/>
        <scheme val="minor"/>
      </font>
      <fill>
        <patternFill patternType="solid">
          <fgColor indexed="64"/>
          <bgColor rgb="FF00206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1"/>
        <name val="Calibri"/>
        <family val="2"/>
        <scheme val="minor"/>
      </font>
      <fill>
        <patternFill>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Calibri"/>
        <family val="2"/>
        <scheme val="minor"/>
      </font>
      <fill>
        <patternFill>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family val="2"/>
        <scheme val="minor"/>
      </font>
      <numFmt numFmtId="165" formatCode="&quot;₡&quot;#,##0.00"/>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1"/>
        <name val="Calibri"/>
        <family val="2"/>
        <scheme val="minor"/>
      </font>
      <fill>
        <patternFill>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Calibri"/>
        <family val="2"/>
        <scheme val="minor"/>
      </font>
      <fill>
        <patternFill>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Calibri"/>
        <family val="2"/>
        <scheme val="minor"/>
      </font>
      <fill>
        <patternFill>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Calibri"/>
        <family val="2"/>
        <scheme val="minor"/>
      </font>
      <fill>
        <patternFill>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Calibri"/>
        <family val="2"/>
        <scheme val="minor"/>
      </font>
      <fill>
        <patternFill>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Calibri"/>
        <family val="2"/>
        <scheme val="minor"/>
      </font>
      <fill>
        <patternFill>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Calibri"/>
        <family val="2"/>
        <scheme val="minor"/>
      </font>
      <fill>
        <patternFill>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Calibri"/>
        <family val="2"/>
        <scheme val="minor"/>
      </font>
      <fill>
        <patternFill>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Calibri"/>
        <family val="2"/>
        <scheme val="minor"/>
      </font>
      <fill>
        <patternFill>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Calibri"/>
        <family val="2"/>
        <scheme val="minor"/>
      </font>
      <fill>
        <patternFill>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Calibri"/>
        <family val="2"/>
        <scheme val="minor"/>
      </font>
      <fill>
        <patternFill>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Calibri"/>
        <family val="2"/>
        <scheme val="minor"/>
      </font>
      <fill>
        <patternFill>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strike val="0"/>
        <outline val="0"/>
        <shadow val="0"/>
        <u val="none"/>
        <vertAlign val="baseline"/>
        <sz val="11"/>
        <name val="Calibri"/>
        <family val="2"/>
        <scheme val="minor"/>
      </font>
      <fill>
        <patternFill>
          <fgColor indexed="64"/>
          <bgColor theme="0"/>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Calibri"/>
        <family val="2"/>
        <scheme val="minor"/>
      </font>
      <fill>
        <patternFill>
          <fgColor indexed="64"/>
          <bgColor theme="0"/>
        </patternFill>
      </fill>
      <alignment horizontal="center" vertical="center" textRotation="0" wrapText="1" indent="0" justifyLastLine="0" shrinkToFit="0" readingOrder="0"/>
    </dxf>
    <dxf>
      <border>
        <bottom style="thin">
          <color indexed="64"/>
        </bottom>
      </border>
    </dxf>
    <dxf>
      <font>
        <b/>
        <strike val="0"/>
        <outline val="0"/>
        <shadow val="0"/>
        <u val="none"/>
        <vertAlign val="baseline"/>
        <sz val="11"/>
        <color theme="0"/>
        <name val="Calibri"/>
        <family val="2"/>
        <scheme val="minor"/>
      </font>
      <fill>
        <patternFill patternType="solid">
          <fgColor indexed="64"/>
          <bgColor rgb="FF002060"/>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onnections" Target="connections.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 Id="rId22" Type="http://schemas.openxmlformats.org/officeDocument/2006/relationships/customXml" Target="../customXml/item4.xml"/></Relationships>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DatosExternos_1" connectionId="2" xr16:uid="{D233D312-3DFE-4B92-9BE4-07F371552576}" autoFormatId="16" applyNumberFormats="0" applyBorderFormats="0" applyFontFormats="0" applyPatternFormats="0" applyAlignmentFormats="0" applyWidthHeightFormats="0">
  <queryTableRefresh nextId="30">
    <queryTableFields count="24">
      <queryTableField id="1" name="ObjectID" tableColumnId="1"/>
      <queryTableField id="3" name="Institución Informante" tableColumnId="3"/>
      <queryTableField id="5" name="Provincia" tableColumnId="5"/>
      <queryTableField id="6" name="Cantón" tableColumnId="6"/>
      <queryTableField id="7" name="Distrito" tableColumnId="7"/>
      <queryTableField id="8" name="Poblado" tableColumnId="8"/>
      <queryTableField id="9" name="Dirección" tableColumnId="9"/>
      <queryTableField id="10" name="Naturaleza de Uso" tableColumnId="10"/>
      <queryTableField id="11" name="Especifique" tableColumnId="11"/>
      <queryTableField id="12" name="Nombre del Edificio" tableColumnId="12"/>
      <queryTableField id="13" name="¿Este Edificio es Patrimonio Cultural?" tableColumnId="13"/>
      <queryTableField id="14" name="M2 de Construcción" tableColumnId="14"/>
      <queryTableField id="15" name="Tenencia" tableColumnId="15"/>
      <queryTableField id="16" name="Descripción de Daños" tableColumnId="16"/>
      <queryTableField id="17" name="Nivel de Afectación" tableColumnId="17"/>
      <queryTableField id="18" name="Solución" tableColumnId="18"/>
      <queryTableField id="19" name="Descripción de las Obras o Labores Requeridas" tableColumnId="19"/>
      <queryTableField id="20" name="Estado actual de la afectación" tableColumnId="20"/>
      <queryTableField id="21" name="Al incluir esta afectación en el Plan General de la Emergencia, ¿hay disposición de la institución para actuar como Unidad Ejecutora?" tableColumnId="21"/>
      <queryTableField id="22" name="Indique el nombre de la Unidad Ejecutora" tableColumnId="22"/>
      <queryTableField id="23" name="Cantidad de personas beneficiarias" tableColumnId="23"/>
      <queryTableField id="24" name="Monto estimado de costo de obras y labores" tableColumnId="24"/>
      <queryTableField id="25" name="Fuente de los recursos" tableColumnId="25"/>
      <queryTableField id="26" name="Comentarios u observaciones" tableColumnId="26"/>
    </queryTableFields>
    <queryTableDeletedFields count="5">
      <deletedField name="Revisión"/>
      <deletedField name="x"/>
      <deletedField name="y"/>
      <deletedField name="Declaratoria de Emergencia, Decreto N°:"/>
      <deletedField name="Fecha y hora"/>
    </queryTableDeletedFields>
  </queryTableRefresh>
</queryTable>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DatosExternos_1" connectionId="1" xr16:uid="{50988098-59D8-4393-B1EF-2446CF6F9B9B}" autoFormatId="16" applyNumberFormats="0" applyBorderFormats="0" applyFontFormats="0" applyPatternFormats="0" applyAlignmentFormats="0" applyWidthHeightFormats="0">
  <queryTableRefresh nextId="20">
    <queryTableFields count="14">
      <queryTableField id="1" name="ObjectID" tableColumnId="1"/>
      <queryTableField id="3" name="Institución informante" tableColumnId="3"/>
      <queryTableField id="6" name="Cantón" tableColumnId="6"/>
      <queryTableField id="8" name="Nombre del aeropuerto afectado" tableColumnId="8"/>
      <queryTableField id="9" name="Descripción de los daños" tableColumnId="9"/>
      <queryTableField id="10" name="Descripción de las obras o labores requeridas" tableColumnId="10"/>
      <queryTableField id="11" name="Estado actual de la afectación" tableColumnId="11"/>
      <queryTableField id="12" name="Al incluir esta afectación en el Plan General de la Emergencia, ¿hay disposición de la institución para actuar como Unidad Ejecutora?" tableColumnId="12"/>
      <queryTableField id="13" name="Indique el nombre de la Unidad Ejecutora" tableColumnId="13"/>
      <queryTableField id="14" name="Cantidad de personas beneficiarias" tableColumnId="14"/>
      <queryTableField id="15" name="Monto estimado de costo de obras y labores" tableColumnId="15"/>
      <queryTableField id="16" name="Fuente de los recursos" tableColumnId="16"/>
      <queryTableField id="18" name="x" tableColumnId="18"/>
      <queryTableField id="19" name="y" tableColumnId="19"/>
    </queryTableFields>
    <queryTableDeletedFields count="5">
      <deletedField name="Fecha"/>
      <deletedField name="Provincia"/>
      <deletedField name="Distrito"/>
      <deletedField name="Comentarios u observaciones"/>
      <deletedField name="Declaratoria de emergencia, Decreto N°:"/>
    </queryTableDeletedFields>
  </queryTableRefresh>
</queryTable>
</file>

<file path=xl/tables/_rels/table3.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8A3D030-221F-4B11-A189-C4C15895BC60}" name="Tabla14" displayName="Tabla14" ref="A3:Q24" totalsRowShown="0" headerRowDxfId="122" dataDxfId="120" headerRowBorderDxfId="121" tableBorderDxfId="119" totalsRowBorderDxfId="118">
  <autoFilter ref="A3:Q24" xr:uid="{58A3D030-221F-4B11-A189-C4C15895BC60}"/>
  <sortState xmlns:xlrd2="http://schemas.microsoft.com/office/spreadsheetml/2017/richdata2" ref="A4:Q24">
    <sortCondition ref="C3:C24"/>
  </sortState>
  <tableColumns count="17">
    <tableColumn id="1" xr3:uid="{3C1C5AAA-74F8-4BCF-87D2-E1DF6966E52E}" name="ObjectID" dataDxfId="117"/>
    <tableColumn id="2" xr3:uid="{8EF2E7BC-6C13-476B-8D58-3AD8FECD537E}" name="Institución Informante" dataDxfId="116"/>
    <tableColumn id="7" xr3:uid="{A92B83E4-EC6F-4101-B994-E622333DBD9A}" name="Cantón" dataDxfId="115"/>
    <tableColumn id="8" xr3:uid="{9BCFDF57-F3F9-431B-A720-82C178541BAF}" name="Distrito" dataDxfId="114"/>
    <tableColumn id="9" xr3:uid="{696777BF-B39B-41ED-AEF7-164724CB33EF}" name="Poblado" dataDxfId="113"/>
    <tableColumn id="10" xr3:uid="{682660C4-212B-4391-8CA0-4C6757175E90}" name="Número de fincas o productores" dataDxfId="112"/>
    <tableColumn id="11" xr3:uid="{56CBD8ED-1930-4B4C-967E-A2B4D6EEA71E}" name="Actividad o productos" dataDxfId="111"/>
    <tableColumn id="12" xr3:uid="{0FC57F49-B9C9-468B-B533-7AB8BD5AD1C9}" name="Especifique la actividad o producto" dataDxfId="110"/>
    <tableColumn id="13" xr3:uid="{E73E5D88-84BC-486C-859B-FA3813F68DB0}" name="Número de hectáreas dañadas" dataDxfId="109"/>
    <tableColumn id="14" xr3:uid="{71429162-A37C-4828-A083-9FAD025F4143}" name="Número de hectáreas destruidas" dataDxfId="108"/>
    <tableColumn id="18" xr3:uid="{1E8A7430-9504-42F9-8445-8FE2D38BF6AA}" name="Descripción de las Obras o labores requeridas" dataDxfId="107"/>
    <tableColumn id="20" xr3:uid="{BCD2D187-FE20-455D-9C4C-6B33A9D05125}" name="¿hay disposición de la institución para ser Unidad Ejecutora?" dataDxfId="106"/>
    <tableColumn id="21" xr3:uid="{DA3998E0-8B36-4122-91F5-ADAED85D6217}" name="Cantidad de personas beneficiarias" dataDxfId="105"/>
    <tableColumn id="22" xr3:uid="{CDA96F19-0F98-4273-800F-27EF5A8A214B}" name="Indique el nombre de la Unidad Ejecutora" dataDxfId="104"/>
    <tableColumn id="23" xr3:uid="{B5BDC6CC-2466-4FC5-83CE-3E9E79D25EDE}" name="Monto estimado" dataDxfId="103" dataCellStyle="Millares"/>
    <tableColumn id="24" xr3:uid="{CE5BE347-8159-4F3D-8B29-B7B038C7A65A}" name="Fuente de los recursos" dataDxfId="102"/>
    <tableColumn id="25" xr3:uid="{D5C9043E-F12C-4D9E-8534-759C14D3F763}" name="Comentarios u observaciones" dataDxfId="101"/>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FDDAE476-290D-4631-B900-E6274DB50ABB}" name="Tabla16" displayName="Tabla16" ref="A3:P17" totalsRowShown="0" headerRowDxfId="100" dataDxfId="98" headerRowBorderDxfId="99">
  <autoFilter ref="A3:P17" xr:uid="{FDDAE476-290D-4631-B900-E6274DB50ABB}"/>
  <tableColumns count="16">
    <tableColumn id="1" xr3:uid="{8785681D-5306-4D9C-8901-5C3BC93CF79E}" name="ObjectID" dataDxfId="97" totalsRowDxfId="96"/>
    <tableColumn id="2" xr3:uid="{0E0948D5-2460-4CA8-854E-4263522C41E5}" name="Institución Informante" dataDxfId="95" totalsRowDxfId="94"/>
    <tableColumn id="7" xr3:uid="{AE1FD1D5-8649-4EFD-AA6A-24B9EEFDF62A}" name="Cantón" dataDxfId="93" totalsRowDxfId="92"/>
    <tableColumn id="8" xr3:uid="{B71E0E8F-36A7-4D65-B45C-7AF2257DF228}" name="Distrito" dataDxfId="91" totalsRowDxfId="90"/>
    <tableColumn id="9" xr3:uid="{EB880A77-6215-408A-B251-E3AE358CE830}" name="Poblado" dataDxfId="89" totalsRowDxfId="88"/>
    <tableColumn id="10" xr3:uid="{6FC5D98F-5021-46B0-9123-F07C81E15A9E}" name="Número de fincas o productores" dataDxfId="87" totalsRowDxfId="86"/>
    <tableColumn id="11" xr3:uid="{BFAC765F-4488-4FA8-9FA4-14323E415BC7}" name="Actividad" dataDxfId="85" totalsRowDxfId="84"/>
    <tableColumn id="14" xr3:uid="{475C207F-8ACE-48DE-80BE-256941D176BA}" name="Número de hectáreas dañadas" dataDxfId="83" totalsRowDxfId="82"/>
    <tableColumn id="15" xr3:uid="{5B77C6C2-EC36-456F-B5ED-51B79B6D66F9}" name="Número de hectáreas destruidas" dataDxfId="81" totalsRowDxfId="80"/>
    <tableColumn id="19" xr3:uid="{1C6E43DF-BF93-4EFD-97DC-E8F14DFE6D12}" name="Descripción de las Obras o labores requeridas" dataDxfId="79" totalsRowDxfId="78"/>
    <tableColumn id="21" xr3:uid="{CCDAA0AB-8D3C-46CB-B26E-E53E18F97978}" name=" ¿Hay disposición de la institución para actuar como Unidad Ejecutora?" dataDxfId="77" totalsRowDxfId="76"/>
    <tableColumn id="22" xr3:uid="{F4DF7364-9FBC-4B8E-8C04-B090FFC6E832}" name="Cantidad de personas beneficiarias" dataDxfId="75" totalsRowDxfId="74"/>
    <tableColumn id="23" xr3:uid="{FA813D29-48C1-4B5D-A332-84F342AB89E1}" name="Indique el nombre de la Unidad Ejecutora" dataDxfId="73" totalsRowDxfId="72"/>
    <tableColumn id="24" xr3:uid="{663F6A10-5810-45FB-BBA8-370E0D49F953}" name="Monto estimado de costo de obras y labores" dataDxfId="71" totalsRowDxfId="70" dataCellStyle="Millares" totalsRowCellStyle="Millares"/>
    <tableColumn id="25" xr3:uid="{24A02882-3BE2-48CD-BF0E-EDC92C7B8355}" name="Fuente de los recursos" dataDxfId="69" totalsRowDxfId="68"/>
    <tableColumn id="26" xr3:uid="{2FAEC91B-656B-4CB3-AA43-8D09FBC106BA}" name="Comentarios u observaciones" dataDxfId="67" totalsRowDxfId="66"/>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81077BBA-62DE-405A-BE17-F460F6B8E672}" name="Edificios_públicos" displayName="Edificios_públicos" ref="A3:X7" tableType="queryTable" totalsRowShown="0" headerRowDxfId="65" dataDxfId="63" headerRowBorderDxfId="64">
  <autoFilter ref="A3:X7" xr:uid="{81077BBA-62DE-405A-BE17-F460F6B8E672}"/>
  <sortState xmlns:xlrd2="http://schemas.microsoft.com/office/spreadsheetml/2017/richdata2" ref="A4:X7">
    <sortCondition ref="D3:D7"/>
  </sortState>
  <tableColumns count="24">
    <tableColumn id="1" xr3:uid="{475FB720-A223-4B7C-981C-86389D155DD2}" uniqueName="1" name="ObjectID" queryTableFieldId="1" dataDxfId="62"/>
    <tableColumn id="3" xr3:uid="{E98BBC81-994B-4CB7-878C-405E3F787FF9}" uniqueName="3" name="Institución Informante" queryTableFieldId="3" dataDxfId="61"/>
    <tableColumn id="5" xr3:uid="{1B0866DA-2357-43BB-90E9-9DEAE617315F}" uniqueName="5" name="Provincia" queryTableFieldId="5" dataDxfId="60"/>
    <tableColumn id="6" xr3:uid="{69504BFB-35AD-46DA-A4B7-74D88485DA93}" uniqueName="6" name="Cantón" queryTableFieldId="6" dataDxfId="59"/>
    <tableColumn id="7" xr3:uid="{FB4AE382-015B-4ABA-82E8-E96C1659021E}" uniqueName="7" name="Distrito" queryTableFieldId="7" dataDxfId="58"/>
    <tableColumn id="8" xr3:uid="{E99082F6-9E15-4634-B136-4AA57CA17535}" uniqueName="8" name="Poblado" queryTableFieldId="8" dataDxfId="57"/>
    <tableColumn id="9" xr3:uid="{8D1E8DC7-6FEC-4E41-A13D-9819B646E9D4}" uniqueName="9" name="Dirección" queryTableFieldId="9" dataDxfId="56"/>
    <tableColumn id="10" xr3:uid="{CB397C25-4473-445C-A388-BB06AA5A9701}" uniqueName="10" name="Naturaleza de Uso" queryTableFieldId="10" dataDxfId="55"/>
    <tableColumn id="11" xr3:uid="{130F27FA-0A7F-4169-83E3-BD2A6C7D9084}" uniqueName="11" name="Especifique" queryTableFieldId="11" dataDxfId="54"/>
    <tableColumn id="12" xr3:uid="{CC268513-36EA-4FE0-8AE4-3FC7057F4C8A}" uniqueName="12" name="Nombre del Edificio" queryTableFieldId="12" dataDxfId="53"/>
    <tableColumn id="13" xr3:uid="{1141BFC2-8143-4938-AB8C-0207F924C035}" uniqueName="13" name="¿Este Edificio es Patrimonio Cultural?" queryTableFieldId="13" dataDxfId="52"/>
    <tableColumn id="14" xr3:uid="{2AF389F9-F938-4B37-98DD-412B9EABD7FD}" uniqueName="14" name="M2 de Construcción" queryTableFieldId="14" dataDxfId="51"/>
    <tableColumn id="15" xr3:uid="{FDB056CA-1187-4F6B-8619-7794E1C70CB3}" uniqueName="15" name="Tenencia" queryTableFieldId="15" dataDxfId="50"/>
    <tableColumn id="16" xr3:uid="{847DFB30-18D1-4F47-A1CD-B34F6B409425}" uniqueName="16" name="Descripción de Daños" queryTableFieldId="16" dataDxfId="49"/>
    <tableColumn id="17" xr3:uid="{4AA106B4-ABDE-4E10-A5FA-DDF244432E06}" uniqueName="17" name="Nivel de Afectación" queryTableFieldId="17" dataDxfId="48"/>
    <tableColumn id="18" xr3:uid="{3A1C8461-A7CE-4689-8591-280E5A337169}" uniqueName="18" name="Solución" queryTableFieldId="18" dataDxfId="47"/>
    <tableColumn id="19" xr3:uid="{2ED4F6A0-A97E-46F6-A46B-30883E8C49A2}" uniqueName="19" name="Descripción de las Obras o Labores Requeridas" queryTableFieldId="19" dataDxfId="46"/>
    <tableColumn id="20" xr3:uid="{29490803-4C1A-49C8-9E06-C6B1190D0ACE}" uniqueName="20" name="Estado actual de la afectación" queryTableFieldId="20" dataDxfId="45"/>
    <tableColumn id="21" xr3:uid="{8EA1EAC1-B096-41A1-85CA-29EF3D40A97E}" uniqueName="21" name="Al incluir esta afectación en el Plan General de la Emergencia, ¿hay disposición de la institución para actuar como Unidad Ejecutora?" queryTableFieldId="21" dataDxfId="44"/>
    <tableColumn id="22" xr3:uid="{B8ED03FB-A663-4F57-8A0F-4F0E9D9DB7C1}" uniqueName="22" name="Indique el nombre de la Unidad Ejecutora" queryTableFieldId="22" dataDxfId="43"/>
    <tableColumn id="23" xr3:uid="{FE4E37A0-78D6-4D8B-9F5E-F239B1222CC3}" uniqueName="23" name="Cantidad de personas beneficiarias" queryTableFieldId="23" dataDxfId="42"/>
    <tableColumn id="24" xr3:uid="{77DCF1DE-0FBD-44B6-A2FE-9890D708EE8C}" uniqueName="24" name="Monto estimado de costo de obras y labores" queryTableFieldId="24" dataDxfId="41"/>
    <tableColumn id="25" xr3:uid="{3FCF2956-BE27-4DCC-99D8-B878A80B3B19}" uniqueName="25" name="Fuente de los recursos" queryTableFieldId="25" dataDxfId="40"/>
    <tableColumn id="26" xr3:uid="{82DC9E5E-5F20-401B-869D-D8BB16E5BAF1}" uniqueName="26" name="Comentarios u observaciones" queryTableFieldId="26" dataDxfId="39"/>
  </tableColumns>
  <tableStyleInfo name="TableStyleMedium7"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7E9EC3A-3672-4DFE-B4C6-CB6D252E40AD}" name="Tabla2" displayName="Tabla2" ref="A3:S23" totalsRowShown="0" headerRowDxfId="38" dataDxfId="36" headerRowBorderDxfId="37">
  <autoFilter ref="A3:S23" xr:uid="{47E9EC3A-3672-4DFE-B4C6-CB6D252E40AD}"/>
  <tableColumns count="19">
    <tableColumn id="1" xr3:uid="{7B8FB3EA-1062-4458-AA9A-578731593F1D}" name="ObjectID" dataDxfId="35"/>
    <tableColumn id="15" xr3:uid="{E8F1FFBD-B619-425F-8FF8-CECDDC412E7E}" name="Provincia" dataDxfId="34"/>
    <tableColumn id="2" xr3:uid="{7A31813C-3D0F-4BAB-9649-B3F743B72874}" name="Cantón" dataDxfId="33"/>
    <tableColumn id="3" xr3:uid="{5C76A71E-B63D-43E7-B1E2-1CFECE585B1B}" name="Distrito" dataDxfId="32"/>
    <tableColumn id="4" xr3:uid="{6A505C13-AB9D-4E9A-BEFD-42C5C7CF1E09}" name="Poblado" dataDxfId="31"/>
    <tableColumn id="5" xr3:uid="{9B626EAD-F12B-4552-99F3-437A3832D433}" name="Barrio o Localidad" dataDxfId="30"/>
    <tableColumn id="6" xr3:uid="{0B9C1923-8FF4-4205-80A2-0BF437CFE50C}" name="Personas afectadas entre 0 y 11 años" dataDxfId="29"/>
    <tableColumn id="7" xr3:uid="{3E492773-7E07-4D2F-8524-B8D081ADE2EF}" name="Personas afectadas entre 12 y 17 años" dataDxfId="28"/>
    <tableColumn id="8" xr3:uid="{260C14B1-DA27-4903-9EA5-1AE6FC37145D}" name="Personas afectadas entre 18 y 64 años" dataDxfId="27"/>
    <tableColumn id="9" xr3:uid="{E36B76C8-B216-462A-8141-0EA494E1B133}" name="Personas afectadas de mas de 65 años" dataDxfId="26"/>
    <tableColumn id="10" xr3:uid="{F29F2307-7547-40CB-A451-61BD3358F3F5}" name="Total de personas afectadas por grupo etario" dataDxfId="25"/>
    <tableColumn id="11" xr3:uid="{3AEA8E45-06D5-415E-BC2E-46554E9825AB}" name="Cantidad de hombres afectados" dataDxfId="24"/>
    <tableColumn id="12" xr3:uid="{08B661F9-3ED7-47D9-ACEA-71AD8F9CE873}" name="Cantidad de mujeres afectadas" dataDxfId="23"/>
    <tableColumn id="13" xr3:uid="{7D158E3D-1E0A-41EA-8557-3FE7F3F6F5C9}" name="Cantidad de personas con discapacidad" dataDxfId="22"/>
    <tableColumn id="14" xr3:uid="{6DE4974D-89ED-4E96-8F09-03BFA35F197F}" name="Cantidad de personas indigenas afectas" dataDxfId="21"/>
    <tableColumn id="16" xr3:uid="{E2C8A803-BF26-47EA-B9E0-04D43A20B82C}" name="Propuesta" dataDxfId="20"/>
    <tableColumn id="17" xr3:uid="{2411E70C-156E-4892-9D77-EBD9933EDA66}" name="Institución" dataDxfId="19"/>
    <tableColumn id="18" xr3:uid="{EC360192-88F8-436C-B980-7D5A1E1213AA}" name="Monto" dataDxfId="18" dataCellStyle="Millares"/>
    <tableColumn id="19" xr3:uid="{E2CF90F4-0E0F-450D-9AEE-C5E5ED3DEDB2}" name=" FUENTE DE LOS RECURSOS" dataDxfId="17"/>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18CC48D-4A24-4AE9-8C83-4FE6E5F443D5}" name="Tabla_Aeropuertos" displayName="Tabla_Aeropuertos" ref="A3:N4" tableType="queryTable" totalsRowShown="0" headerRowDxfId="15" dataDxfId="0" tableBorderDxfId="16">
  <autoFilter ref="A3:N4" xr:uid="{C18CC48D-4A24-4AE9-8C83-4FE6E5F443D5}"/>
  <tableColumns count="14">
    <tableColumn id="1" xr3:uid="{98CB17F2-47B1-409D-960A-AFDCB987DF7C}" uniqueName="1" name="ObjectID" queryTableFieldId="1" dataDxfId="14"/>
    <tableColumn id="3" xr3:uid="{AA390641-9EA5-49E5-866A-F32BF91D442F}" uniqueName="3" name="Institución informante" queryTableFieldId="3" dataDxfId="13"/>
    <tableColumn id="6" xr3:uid="{234BC8C7-3A34-4B07-AB13-30317E5056E7}" uniqueName="6" name="Cantón" queryTableFieldId="6" dataDxfId="12"/>
    <tableColumn id="8" xr3:uid="{73F5AE56-88C5-45D8-807C-214E4B85100A}" uniqueName="8" name="Nombre del aeropuerto afectado" queryTableFieldId="8" dataDxfId="11"/>
    <tableColumn id="9" xr3:uid="{361D0051-B08E-402D-A47E-2C95567DE55F}" uniqueName="9" name="Descripción de los daños" queryTableFieldId="9" dataDxfId="10"/>
    <tableColumn id="10" xr3:uid="{EE168697-7CFD-4B67-BA33-86B1942767AE}" uniqueName="10" name="Descripción de las obras o labores requeridas" queryTableFieldId="10" dataDxfId="9"/>
    <tableColumn id="11" xr3:uid="{42C02FA6-4CC8-4B1E-AEF1-E58E818B4C97}" uniqueName="11" name="Estado actual de la afectación" queryTableFieldId="11" dataDxfId="8"/>
    <tableColumn id="12" xr3:uid="{DD1EA0A3-0D79-4EFA-A588-1696B6954446}" uniqueName="12" name="Al incluir esta afectación en el Plan General de la Emergencia, ¿hay disposición de la institución para actuar como Unidad Ejecutora?" queryTableFieldId="12" dataDxfId="7"/>
    <tableColumn id="13" xr3:uid="{AE749A64-F4AB-4F76-97E5-0126A9E678BE}" uniqueName="13" name="Indique el nombre de la Unidad Ejecutora" queryTableFieldId="13" dataDxfId="6"/>
    <tableColumn id="14" xr3:uid="{B301F5BE-4439-45D1-B07F-D9000375BEF7}" uniqueName="14" name="Cantidad de personas beneficiarias" queryTableFieldId="14" dataDxfId="5"/>
    <tableColumn id="15" xr3:uid="{67536EF7-8A17-4011-8233-A568F2FDCC84}" uniqueName="15" name="Monto estimado de costo de obras y labores" queryTableFieldId="15" dataDxfId="4" dataCellStyle="Millares"/>
    <tableColumn id="16" xr3:uid="{B0A682FF-DE3D-4340-98D0-148B1ADDB14C}" uniqueName="16" name="Fuente de los recursos" queryTableFieldId="16" dataDxfId="3"/>
    <tableColumn id="18" xr3:uid="{3AA986EE-C6AF-4F18-9977-73AF7204D281}" uniqueName="18" name="x" queryTableFieldId="18" dataDxfId="2"/>
    <tableColumn id="19" xr3:uid="{AC2A839A-16C2-4F6D-A07B-06820DF2EADC}" uniqueName="19" name="y" queryTableFieldId="19" dataDxfId="1"/>
  </tableColumns>
  <tableStyleInfo name="TableStyleMedium7" showFirstColumn="0" showLastColumn="0" showRowStripes="1" showColumnStripes="0"/>
</table>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table" Target="../tables/table4.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D91073-EE8D-446D-B900-EA47E969EC55}">
  <dimension ref="A1:P34"/>
  <sheetViews>
    <sheetView showGridLines="0" tabSelected="1" topLeftCell="G1" zoomScale="80" zoomScaleNormal="80" workbookViewId="0">
      <pane ySplit="3" topLeftCell="A4" activePane="bottomLeft" state="frozen"/>
      <selection pane="bottomLeft" activeCell="A2" sqref="A2:O2"/>
    </sheetView>
  </sheetViews>
  <sheetFormatPr baseColWidth="10" defaultRowHeight="15" x14ac:dyDescent="0.25"/>
  <cols>
    <col min="1" max="1" width="14.42578125" style="25" customWidth="1"/>
    <col min="2" max="2" width="22" style="21" customWidth="1"/>
    <col min="3" max="3" width="26.140625" style="21" customWidth="1"/>
    <col min="4" max="4" width="26.85546875" style="21" customWidth="1"/>
    <col min="5" max="5" width="23" style="21" customWidth="1"/>
    <col min="6" max="6" width="28.140625" style="21" customWidth="1"/>
    <col min="7" max="7" width="24.5703125" style="21" customWidth="1"/>
    <col min="8" max="8" width="27" style="21" customWidth="1"/>
    <col min="9" max="9" width="21.85546875" style="21" customWidth="1"/>
    <col min="10" max="10" width="24.28515625" style="21" customWidth="1"/>
    <col min="11" max="11" width="24" style="21" customWidth="1"/>
    <col min="12" max="12" width="19.28515625" style="21" customWidth="1"/>
    <col min="13" max="13" width="20.85546875" style="21" customWidth="1"/>
    <col min="14" max="14" width="22.5703125" style="21" bestFit="1" customWidth="1"/>
    <col min="15" max="15" width="30.7109375" style="21" customWidth="1"/>
    <col min="16" max="16384" width="11.42578125" style="21"/>
  </cols>
  <sheetData>
    <row r="1" spans="1:15" ht="30.75" customHeight="1" thickBot="1" x14ac:dyDescent="0.3">
      <c r="A1" s="108" t="s">
        <v>1579</v>
      </c>
      <c r="B1" s="108"/>
      <c r="C1" s="108"/>
      <c r="D1" s="108"/>
      <c r="E1" s="108"/>
      <c r="F1" s="108"/>
      <c r="G1" s="108"/>
      <c r="H1" s="108"/>
      <c r="I1" s="108"/>
      <c r="J1" s="108"/>
      <c r="K1" s="108"/>
      <c r="L1" s="108"/>
      <c r="M1" s="108"/>
      <c r="N1" s="108"/>
      <c r="O1" s="108"/>
    </row>
    <row r="2" spans="1:15" s="22" customFormat="1" ht="77.25" customHeight="1" thickBot="1" x14ac:dyDescent="0.3">
      <c r="A2" s="112" t="s">
        <v>458</v>
      </c>
      <c r="B2" s="113"/>
      <c r="C2" s="113"/>
      <c r="D2" s="113"/>
      <c r="E2" s="113"/>
      <c r="F2" s="113"/>
      <c r="G2" s="113"/>
      <c r="H2" s="113"/>
      <c r="I2" s="113"/>
      <c r="J2" s="113"/>
      <c r="K2" s="113"/>
      <c r="L2" s="113"/>
      <c r="M2" s="113"/>
      <c r="N2" s="113"/>
      <c r="O2" s="114"/>
    </row>
    <row r="3" spans="1:15" s="22" customFormat="1" ht="51" customHeight="1" x14ac:dyDescent="0.25">
      <c r="A3" s="35" t="s">
        <v>167</v>
      </c>
      <c r="B3" s="35" t="s">
        <v>2</v>
      </c>
      <c r="C3" s="36" t="s">
        <v>446</v>
      </c>
      <c r="D3" s="35" t="s">
        <v>447</v>
      </c>
      <c r="E3" s="37" t="s">
        <v>448</v>
      </c>
      <c r="F3" s="37" t="s">
        <v>449</v>
      </c>
      <c r="G3" s="37" t="s">
        <v>450</v>
      </c>
      <c r="H3" s="35" t="s">
        <v>451</v>
      </c>
      <c r="I3" s="35" t="s">
        <v>452</v>
      </c>
      <c r="J3" s="37" t="s">
        <v>453</v>
      </c>
      <c r="K3" s="37" t="s">
        <v>454</v>
      </c>
      <c r="L3" s="37" t="s">
        <v>455</v>
      </c>
      <c r="M3" s="35" t="s">
        <v>456</v>
      </c>
      <c r="N3" s="35" t="s">
        <v>2073</v>
      </c>
      <c r="O3" s="35" t="s">
        <v>457</v>
      </c>
    </row>
    <row r="4" spans="1:15" x14ac:dyDescent="0.25">
      <c r="A4" s="20" t="s">
        <v>469</v>
      </c>
      <c r="B4" s="9" t="s">
        <v>12</v>
      </c>
      <c r="C4" s="103">
        <v>1357200335.29</v>
      </c>
      <c r="D4" s="103">
        <v>0</v>
      </c>
      <c r="E4" s="103">
        <v>262818940.19999999</v>
      </c>
      <c r="F4" s="103">
        <v>4940055000</v>
      </c>
      <c r="G4" s="106">
        <v>0</v>
      </c>
      <c r="H4" s="103">
        <v>0</v>
      </c>
      <c r="I4" s="103">
        <v>39851164</v>
      </c>
      <c r="J4" s="103">
        <v>145208206</v>
      </c>
      <c r="K4" s="103">
        <v>0</v>
      </c>
      <c r="L4" s="103">
        <v>0</v>
      </c>
      <c r="M4" s="103">
        <v>757000</v>
      </c>
      <c r="N4" s="103">
        <v>0</v>
      </c>
      <c r="O4" s="103">
        <f>SUM(C4:N4)</f>
        <v>6745890645.4899998</v>
      </c>
    </row>
    <row r="5" spans="1:15" x14ac:dyDescent="0.25">
      <c r="A5" s="20" t="s">
        <v>184</v>
      </c>
      <c r="B5" s="9" t="s">
        <v>24</v>
      </c>
      <c r="C5" s="103">
        <f>2137936737.82-318762405.6</f>
        <v>1819174332.2199998</v>
      </c>
      <c r="D5" s="103">
        <v>6238866524.1400003</v>
      </c>
      <c r="E5" s="103">
        <v>1102007419.1400001</v>
      </c>
      <c r="F5" s="103">
        <v>3145000000</v>
      </c>
      <c r="G5" s="103">
        <v>41440730</v>
      </c>
      <c r="H5" s="103">
        <v>575000000</v>
      </c>
      <c r="I5" s="103">
        <v>0</v>
      </c>
      <c r="J5" s="103">
        <v>0</v>
      </c>
      <c r="K5" s="103">
        <f>250000000</f>
        <v>250000000</v>
      </c>
      <c r="L5" s="103">
        <v>54429156</v>
      </c>
      <c r="M5" s="103">
        <v>56215496</v>
      </c>
      <c r="N5" s="103">
        <v>0</v>
      </c>
      <c r="O5" s="103">
        <f>SUM(C5:N5)</f>
        <v>13282133657.5</v>
      </c>
    </row>
    <row r="6" spans="1:15" x14ac:dyDescent="0.25">
      <c r="A6" s="20" t="s">
        <v>184</v>
      </c>
      <c r="B6" s="7" t="s">
        <v>125</v>
      </c>
      <c r="C6" s="103">
        <v>2561901253.6199999</v>
      </c>
      <c r="D6" s="103">
        <v>826000000</v>
      </c>
      <c r="E6" s="103">
        <v>560000</v>
      </c>
      <c r="F6" s="103">
        <v>0</v>
      </c>
      <c r="G6" s="103">
        <v>0</v>
      </c>
      <c r="H6" s="106">
        <v>20000000</v>
      </c>
      <c r="I6" s="103">
        <v>0</v>
      </c>
      <c r="J6" s="103">
        <v>0</v>
      </c>
      <c r="K6" s="103">
        <v>0</v>
      </c>
      <c r="L6" s="103">
        <v>0</v>
      </c>
      <c r="M6" s="103">
        <v>0</v>
      </c>
      <c r="N6" s="103">
        <v>0</v>
      </c>
      <c r="O6" s="103">
        <f>SUM(C6:N6)</f>
        <v>3408461253.6199999</v>
      </c>
    </row>
    <row r="7" spans="1:15" x14ac:dyDescent="0.25">
      <c r="A7" s="20" t="s">
        <v>184</v>
      </c>
      <c r="B7" s="9" t="s">
        <v>64</v>
      </c>
      <c r="C7" s="103">
        <f>1147288745.38-15420000</f>
        <v>1131868745.3800001</v>
      </c>
      <c r="D7" s="103">
        <v>1380000000</v>
      </c>
      <c r="E7" s="103">
        <v>173788000</v>
      </c>
      <c r="F7" s="103">
        <v>580000000</v>
      </c>
      <c r="G7" s="106">
        <v>0</v>
      </c>
      <c r="H7" s="103">
        <v>880000000</v>
      </c>
      <c r="I7" s="103">
        <v>0</v>
      </c>
      <c r="J7" s="103">
        <v>0</v>
      </c>
      <c r="K7" s="103">
        <v>0</v>
      </c>
      <c r="L7" s="103">
        <v>0</v>
      </c>
      <c r="M7" s="103">
        <v>0</v>
      </c>
      <c r="N7" s="103">
        <v>0</v>
      </c>
      <c r="O7" s="103">
        <f>SUM(C7:N7)</f>
        <v>4145656745.3800001</v>
      </c>
    </row>
    <row r="8" spans="1:15" s="18" customFormat="1" x14ac:dyDescent="0.25">
      <c r="A8" s="110" t="s">
        <v>496</v>
      </c>
      <c r="B8" s="111"/>
      <c r="C8" s="102">
        <f>SUM(C4:C7)</f>
        <v>6870144666.5099993</v>
      </c>
      <c r="D8" s="102">
        <f t="shared" ref="D8:O8" si="0">SUM(D4:D7)</f>
        <v>8444866524.1400003</v>
      </c>
      <c r="E8" s="102">
        <f t="shared" si="0"/>
        <v>1539174359.3400002</v>
      </c>
      <c r="F8" s="102">
        <f>SUM(F4:F7)</f>
        <v>8665055000</v>
      </c>
      <c r="G8" s="102">
        <f t="shared" si="0"/>
        <v>41440730</v>
      </c>
      <c r="H8" s="102">
        <f t="shared" si="0"/>
        <v>1475000000</v>
      </c>
      <c r="I8" s="102">
        <f t="shared" si="0"/>
        <v>39851164</v>
      </c>
      <c r="J8" s="102">
        <f t="shared" si="0"/>
        <v>145208206</v>
      </c>
      <c r="K8" s="102">
        <f t="shared" si="0"/>
        <v>250000000</v>
      </c>
      <c r="L8" s="102">
        <f t="shared" si="0"/>
        <v>54429156</v>
      </c>
      <c r="M8" s="102">
        <f t="shared" si="0"/>
        <v>56972496</v>
      </c>
      <c r="N8" s="102"/>
      <c r="O8" s="102">
        <f t="shared" si="0"/>
        <v>27582142301.989998</v>
      </c>
    </row>
    <row r="9" spans="1:15" x14ac:dyDescent="0.25">
      <c r="A9" s="115"/>
      <c r="B9" s="116"/>
      <c r="C9" s="116"/>
      <c r="D9" s="116"/>
      <c r="E9" s="116"/>
      <c r="F9" s="116"/>
      <c r="G9" s="116"/>
      <c r="H9" s="116"/>
      <c r="I9" s="116"/>
      <c r="J9" s="116"/>
      <c r="K9" s="116"/>
      <c r="L9" s="116"/>
      <c r="M9" s="116"/>
      <c r="N9" s="116"/>
      <c r="O9" s="117"/>
    </row>
    <row r="10" spans="1:15" x14ac:dyDescent="0.25">
      <c r="A10" s="20" t="s">
        <v>470</v>
      </c>
      <c r="B10" s="9" t="s">
        <v>86</v>
      </c>
      <c r="C10" s="103">
        <v>1888683110</v>
      </c>
      <c r="D10" s="103">
        <v>342673490.5</v>
      </c>
      <c r="E10" s="103">
        <v>0</v>
      </c>
      <c r="F10" s="103">
        <v>683000000</v>
      </c>
      <c r="G10" s="103">
        <v>0</v>
      </c>
      <c r="H10" s="103">
        <v>0</v>
      </c>
      <c r="I10" s="103">
        <v>0</v>
      </c>
      <c r="J10" s="103">
        <v>0</v>
      </c>
      <c r="K10" s="103">
        <v>1000000000</v>
      </c>
      <c r="L10" s="103">
        <v>0</v>
      </c>
      <c r="M10" s="103">
        <v>1414000</v>
      </c>
      <c r="N10" s="103">
        <v>0</v>
      </c>
      <c r="O10" s="103">
        <f>SUM(C10:N10)</f>
        <v>3915770600.5</v>
      </c>
    </row>
    <row r="11" spans="1:15" x14ac:dyDescent="0.25">
      <c r="A11" s="20" t="s">
        <v>470</v>
      </c>
      <c r="B11" s="8" t="s">
        <v>828</v>
      </c>
      <c r="C11" s="103">
        <v>1000000000</v>
      </c>
      <c r="D11" s="103">
        <v>0</v>
      </c>
      <c r="E11" s="103">
        <v>0</v>
      </c>
      <c r="F11" s="103">
        <v>0</v>
      </c>
      <c r="G11" s="103">
        <v>0</v>
      </c>
      <c r="H11" s="103">
        <v>0</v>
      </c>
      <c r="I11" s="103">
        <v>0</v>
      </c>
      <c r="J11" s="103">
        <v>0</v>
      </c>
      <c r="K11" s="103">
        <v>0</v>
      </c>
      <c r="L11" s="103">
        <v>0</v>
      </c>
      <c r="M11" s="103">
        <v>0</v>
      </c>
      <c r="N11" s="103">
        <v>0</v>
      </c>
      <c r="O11" s="103">
        <f>SUM(C11:N11)</f>
        <v>1000000000</v>
      </c>
    </row>
    <row r="12" spans="1:15" s="23" customFormat="1" x14ac:dyDescent="0.25">
      <c r="A12" s="118" t="s">
        <v>497</v>
      </c>
      <c r="B12" s="119"/>
      <c r="C12" s="104">
        <f>SUM(C10:C11)</f>
        <v>2888683110</v>
      </c>
      <c r="D12" s="104">
        <f t="shared" ref="D12:O12" si="1">SUM(D10:D11)</f>
        <v>342673490.5</v>
      </c>
      <c r="E12" s="104">
        <f t="shared" si="1"/>
        <v>0</v>
      </c>
      <c r="F12" s="104">
        <f t="shared" si="1"/>
        <v>683000000</v>
      </c>
      <c r="G12" s="104">
        <f t="shared" si="1"/>
        <v>0</v>
      </c>
      <c r="H12" s="104">
        <f t="shared" si="1"/>
        <v>0</v>
      </c>
      <c r="I12" s="104">
        <f t="shared" si="1"/>
        <v>0</v>
      </c>
      <c r="J12" s="104">
        <f t="shared" si="1"/>
        <v>0</v>
      </c>
      <c r="K12" s="104">
        <f t="shared" si="1"/>
        <v>1000000000</v>
      </c>
      <c r="L12" s="104">
        <f t="shared" si="1"/>
        <v>0</v>
      </c>
      <c r="M12" s="104">
        <f t="shared" si="1"/>
        <v>1414000</v>
      </c>
      <c r="N12" s="104"/>
      <c r="O12" s="104">
        <f t="shared" si="1"/>
        <v>4915770600.5</v>
      </c>
    </row>
    <row r="13" spans="1:15" x14ac:dyDescent="0.25">
      <c r="A13" s="115"/>
      <c r="B13" s="116"/>
      <c r="C13" s="116"/>
      <c r="D13" s="116"/>
      <c r="E13" s="116"/>
      <c r="F13" s="116"/>
      <c r="G13" s="116"/>
      <c r="H13" s="116"/>
      <c r="I13" s="116"/>
      <c r="J13" s="116"/>
      <c r="K13" s="116"/>
      <c r="L13" s="116"/>
      <c r="M13" s="116"/>
      <c r="N13" s="116"/>
      <c r="O13" s="117"/>
    </row>
    <row r="14" spans="1:15" x14ac:dyDescent="0.25">
      <c r="A14" s="20" t="s">
        <v>471</v>
      </c>
      <c r="B14" s="9" t="s">
        <v>34</v>
      </c>
      <c r="C14" s="103">
        <v>246504327.97</v>
      </c>
      <c r="D14" s="103">
        <v>253000000</v>
      </c>
      <c r="E14" s="103">
        <v>10500000</v>
      </c>
      <c r="F14" s="103">
        <v>67500000</v>
      </c>
      <c r="G14" s="103">
        <v>0</v>
      </c>
      <c r="H14" s="106">
        <v>3980000000</v>
      </c>
      <c r="I14" s="103">
        <v>0</v>
      </c>
      <c r="J14" s="103">
        <v>0</v>
      </c>
      <c r="K14" s="103">
        <v>0</v>
      </c>
      <c r="L14" s="103">
        <v>0</v>
      </c>
      <c r="M14" s="103">
        <v>30150000</v>
      </c>
      <c r="N14" s="103">
        <v>0</v>
      </c>
      <c r="O14" s="103">
        <f>SUM(C14:N14)</f>
        <v>4587654327.9700003</v>
      </c>
    </row>
    <row r="15" spans="1:15" x14ac:dyDescent="0.25">
      <c r="A15" s="20" t="s">
        <v>471</v>
      </c>
      <c r="B15" s="8" t="s">
        <v>2066</v>
      </c>
      <c r="C15" s="103">
        <v>0</v>
      </c>
      <c r="D15" s="103">
        <v>0</v>
      </c>
      <c r="E15" s="103">
        <v>0</v>
      </c>
      <c r="F15" s="103">
        <v>0</v>
      </c>
      <c r="G15" s="103">
        <v>0</v>
      </c>
      <c r="H15" s="106">
        <v>0</v>
      </c>
      <c r="I15" s="103">
        <v>0</v>
      </c>
      <c r="J15" s="103">
        <v>0</v>
      </c>
      <c r="K15" s="103">
        <v>0</v>
      </c>
      <c r="L15" s="103">
        <v>0</v>
      </c>
      <c r="M15" s="103">
        <v>0</v>
      </c>
      <c r="N15" s="103">
        <v>21716972000</v>
      </c>
      <c r="O15" s="103">
        <f>+N15</f>
        <v>21716972000</v>
      </c>
    </row>
    <row r="16" spans="1:15" s="24" customFormat="1" x14ac:dyDescent="0.25">
      <c r="A16" s="118" t="s">
        <v>498</v>
      </c>
      <c r="B16" s="119"/>
      <c r="C16" s="104">
        <f>SUM(C14)</f>
        <v>246504327.97</v>
      </c>
      <c r="D16" s="104">
        <f t="shared" ref="D16:O16" si="2">SUM(D14)</f>
        <v>253000000</v>
      </c>
      <c r="E16" s="104">
        <f t="shared" si="2"/>
        <v>10500000</v>
      </c>
      <c r="F16" s="104">
        <f t="shared" si="2"/>
        <v>67500000</v>
      </c>
      <c r="G16" s="104">
        <f t="shared" si="2"/>
        <v>0</v>
      </c>
      <c r="H16" s="104">
        <f t="shared" si="2"/>
        <v>3980000000</v>
      </c>
      <c r="I16" s="104">
        <f t="shared" si="2"/>
        <v>0</v>
      </c>
      <c r="J16" s="104">
        <f t="shared" si="2"/>
        <v>0</v>
      </c>
      <c r="K16" s="104">
        <f t="shared" si="2"/>
        <v>0</v>
      </c>
      <c r="L16" s="104">
        <f t="shared" si="2"/>
        <v>0</v>
      </c>
      <c r="M16" s="104">
        <f t="shared" si="2"/>
        <v>30150000</v>
      </c>
      <c r="N16" s="104"/>
      <c r="O16" s="104">
        <f t="shared" si="2"/>
        <v>4587654327.9700003</v>
      </c>
    </row>
    <row r="17" spans="1:16" x14ac:dyDescent="0.25">
      <c r="A17" s="115"/>
      <c r="B17" s="116"/>
      <c r="C17" s="116"/>
      <c r="D17" s="116"/>
      <c r="E17" s="116"/>
      <c r="F17" s="116"/>
      <c r="G17" s="116"/>
      <c r="H17" s="116"/>
      <c r="I17" s="116"/>
      <c r="J17" s="116"/>
      <c r="K17" s="116"/>
      <c r="L17" s="116"/>
      <c r="M17" s="116"/>
      <c r="N17" s="116"/>
      <c r="O17" s="117"/>
    </row>
    <row r="18" spans="1:16" x14ac:dyDescent="0.25">
      <c r="A18" s="20" t="s">
        <v>228</v>
      </c>
      <c r="B18" s="9" t="s">
        <v>81</v>
      </c>
      <c r="C18" s="103">
        <v>3865940095</v>
      </c>
      <c r="D18" s="103">
        <v>2612006406.25</v>
      </c>
      <c r="E18" s="103">
        <v>0</v>
      </c>
      <c r="F18" s="103">
        <v>0</v>
      </c>
      <c r="G18" s="103">
        <v>0</v>
      </c>
      <c r="H18" s="103">
        <v>0</v>
      </c>
      <c r="I18" s="103">
        <v>0</v>
      </c>
      <c r="J18" s="103">
        <v>0</v>
      </c>
      <c r="K18" s="103">
        <f>1250000000</f>
        <v>1250000000</v>
      </c>
      <c r="L18" s="103">
        <v>0</v>
      </c>
      <c r="M18" s="106">
        <v>740000</v>
      </c>
      <c r="N18" s="106">
        <v>0</v>
      </c>
      <c r="O18" s="103">
        <f>SUM(C18:N18)</f>
        <v>7728686501.25</v>
      </c>
    </row>
    <row r="19" spans="1:16" s="23" customFormat="1" x14ac:dyDescent="0.25">
      <c r="A19" s="118" t="s">
        <v>499</v>
      </c>
      <c r="B19" s="119"/>
      <c r="C19" s="104">
        <f t="shared" ref="C19:O19" si="3">SUM(C18:C18)</f>
        <v>3865940095</v>
      </c>
      <c r="D19" s="104">
        <f t="shared" si="3"/>
        <v>2612006406.25</v>
      </c>
      <c r="E19" s="104">
        <f t="shared" si="3"/>
        <v>0</v>
      </c>
      <c r="F19" s="104">
        <f t="shared" si="3"/>
        <v>0</v>
      </c>
      <c r="G19" s="104">
        <f t="shared" si="3"/>
        <v>0</v>
      </c>
      <c r="H19" s="104">
        <f t="shared" si="3"/>
        <v>0</v>
      </c>
      <c r="I19" s="104">
        <f t="shared" si="3"/>
        <v>0</v>
      </c>
      <c r="J19" s="104">
        <f t="shared" si="3"/>
        <v>0</v>
      </c>
      <c r="K19" s="104">
        <f t="shared" si="3"/>
        <v>1250000000</v>
      </c>
      <c r="L19" s="104">
        <f t="shared" si="3"/>
        <v>0</v>
      </c>
      <c r="M19" s="104">
        <f t="shared" si="3"/>
        <v>740000</v>
      </c>
      <c r="N19" s="104"/>
      <c r="O19" s="104">
        <f t="shared" si="3"/>
        <v>7728686501.25</v>
      </c>
    </row>
    <row r="20" spans="1:16" x14ac:dyDescent="0.25">
      <c r="A20" s="115"/>
      <c r="B20" s="116"/>
      <c r="C20" s="116"/>
      <c r="D20" s="116"/>
      <c r="E20" s="116"/>
      <c r="F20" s="116"/>
      <c r="G20" s="116"/>
      <c r="H20" s="116"/>
      <c r="I20" s="116"/>
      <c r="J20" s="116"/>
      <c r="K20" s="116"/>
      <c r="L20" s="116"/>
      <c r="M20" s="116"/>
      <c r="N20" s="116"/>
      <c r="O20" s="117"/>
    </row>
    <row r="21" spans="1:16" x14ac:dyDescent="0.25">
      <c r="A21" s="20" t="s">
        <v>348</v>
      </c>
      <c r="B21" s="7" t="s">
        <v>349</v>
      </c>
      <c r="C21" s="103">
        <v>314000000</v>
      </c>
      <c r="D21" s="103">
        <v>0</v>
      </c>
      <c r="E21" s="103">
        <v>0</v>
      </c>
      <c r="F21" s="103">
        <v>1700000000</v>
      </c>
      <c r="G21" s="103">
        <v>0</v>
      </c>
      <c r="H21" s="103">
        <v>0</v>
      </c>
      <c r="I21" s="103">
        <v>0</v>
      </c>
      <c r="J21" s="103">
        <v>0</v>
      </c>
      <c r="K21" s="103">
        <v>0</v>
      </c>
      <c r="L21" s="103">
        <v>0</v>
      </c>
      <c r="M21" s="103">
        <v>0</v>
      </c>
      <c r="N21" s="103">
        <v>0</v>
      </c>
      <c r="O21" s="103">
        <f>SUM(C21:N21)</f>
        <v>2014000000</v>
      </c>
    </row>
    <row r="22" spans="1:16" x14ac:dyDescent="0.25">
      <c r="A22" s="20" t="s">
        <v>348</v>
      </c>
      <c r="B22" s="7" t="s">
        <v>374</v>
      </c>
      <c r="C22" s="103">
        <v>321395000</v>
      </c>
      <c r="D22" s="103">
        <v>250000000</v>
      </c>
      <c r="E22" s="103">
        <v>334000000</v>
      </c>
      <c r="F22" s="103">
        <v>423800000</v>
      </c>
      <c r="G22" s="103">
        <v>0</v>
      </c>
      <c r="H22" s="103">
        <v>0</v>
      </c>
      <c r="I22" s="103">
        <v>0</v>
      </c>
      <c r="J22" s="103">
        <v>0</v>
      </c>
      <c r="K22" s="103">
        <v>0</v>
      </c>
      <c r="L22" s="103">
        <v>0</v>
      </c>
      <c r="M22" s="103">
        <v>0</v>
      </c>
      <c r="N22" s="103">
        <v>0</v>
      </c>
      <c r="O22" s="103">
        <f>SUM(C22:N22)</f>
        <v>1329195000</v>
      </c>
    </row>
    <row r="23" spans="1:16" x14ac:dyDescent="0.25">
      <c r="A23" s="20" t="s">
        <v>348</v>
      </c>
      <c r="B23" s="27" t="s">
        <v>877</v>
      </c>
      <c r="C23" s="103">
        <v>334000000</v>
      </c>
      <c r="D23" s="103">
        <v>0</v>
      </c>
      <c r="E23" s="103">
        <v>0</v>
      </c>
      <c r="F23" s="103">
        <v>0</v>
      </c>
      <c r="G23" s="103">
        <v>0</v>
      </c>
      <c r="H23" s="103">
        <v>0</v>
      </c>
      <c r="I23" s="103">
        <v>0</v>
      </c>
      <c r="J23" s="103">
        <v>0</v>
      </c>
      <c r="K23" s="103">
        <v>0</v>
      </c>
      <c r="L23" s="103">
        <v>0</v>
      </c>
      <c r="M23" s="103">
        <v>0</v>
      </c>
      <c r="N23" s="103">
        <v>0</v>
      </c>
      <c r="O23" s="103">
        <f>SUM(C23:N23)</f>
        <v>334000000</v>
      </c>
    </row>
    <row r="24" spans="1:16" s="18" customFormat="1" x14ac:dyDescent="0.25">
      <c r="A24" s="110" t="s">
        <v>500</v>
      </c>
      <c r="B24" s="111"/>
      <c r="C24" s="102">
        <f>SUM(C21:C23)</f>
        <v>969395000</v>
      </c>
      <c r="D24" s="102">
        <f t="shared" ref="D24:O24" si="4">SUM(D21:D23)</f>
        <v>250000000</v>
      </c>
      <c r="E24" s="102">
        <f t="shared" si="4"/>
        <v>334000000</v>
      </c>
      <c r="F24" s="102">
        <f t="shared" si="4"/>
        <v>2123800000</v>
      </c>
      <c r="G24" s="102">
        <f t="shared" si="4"/>
        <v>0</v>
      </c>
      <c r="H24" s="102">
        <f t="shared" si="4"/>
        <v>0</v>
      </c>
      <c r="I24" s="102">
        <f t="shared" si="4"/>
        <v>0</v>
      </c>
      <c r="J24" s="102">
        <f t="shared" si="4"/>
        <v>0</v>
      </c>
      <c r="K24" s="102">
        <f t="shared" si="4"/>
        <v>0</v>
      </c>
      <c r="L24" s="102">
        <f t="shared" si="4"/>
        <v>0</v>
      </c>
      <c r="M24" s="102">
        <f t="shared" si="4"/>
        <v>0</v>
      </c>
      <c r="N24" s="102"/>
      <c r="O24" s="102">
        <f t="shared" si="4"/>
        <v>3677195000</v>
      </c>
    </row>
    <row r="26" spans="1:16" x14ac:dyDescent="0.25">
      <c r="A26" s="20" t="s">
        <v>171</v>
      </c>
      <c r="B26" s="26" t="s">
        <v>58</v>
      </c>
      <c r="C26" s="103">
        <v>1350000000</v>
      </c>
      <c r="D26" s="103">
        <v>0</v>
      </c>
      <c r="E26" s="103">
        <v>200000000</v>
      </c>
      <c r="F26" s="103">
        <v>0</v>
      </c>
      <c r="G26" s="107">
        <v>0</v>
      </c>
      <c r="H26" s="103">
        <v>0</v>
      </c>
      <c r="I26" s="103">
        <v>0</v>
      </c>
      <c r="J26" s="103">
        <v>0</v>
      </c>
      <c r="K26" s="103">
        <v>0</v>
      </c>
      <c r="L26" s="103">
        <v>0</v>
      </c>
      <c r="M26" s="103">
        <v>0</v>
      </c>
      <c r="N26" s="103">
        <v>0</v>
      </c>
      <c r="O26" s="103">
        <f>SUM(C26:N26)</f>
        <v>1550000000</v>
      </c>
    </row>
    <row r="27" spans="1:16" x14ac:dyDescent="0.25">
      <c r="A27" s="20" t="s">
        <v>171</v>
      </c>
      <c r="B27" s="28" t="s">
        <v>808</v>
      </c>
      <c r="C27" s="103">
        <v>700000000</v>
      </c>
      <c r="D27" s="103">
        <v>575000000</v>
      </c>
      <c r="E27" s="103">
        <v>0</v>
      </c>
      <c r="F27" s="103">
        <v>0</v>
      </c>
      <c r="G27" s="107">
        <v>0</v>
      </c>
      <c r="H27" s="103">
        <v>0</v>
      </c>
      <c r="I27" s="103">
        <v>0</v>
      </c>
      <c r="J27" s="103">
        <v>0</v>
      </c>
      <c r="K27" s="103">
        <v>0</v>
      </c>
      <c r="L27" s="103">
        <v>0</v>
      </c>
      <c r="M27" s="103">
        <v>0</v>
      </c>
      <c r="N27" s="103">
        <v>0</v>
      </c>
      <c r="O27" s="103">
        <f>SUM(C27:N27)</f>
        <v>1275000000</v>
      </c>
    </row>
    <row r="28" spans="1:16" x14ac:dyDescent="0.25">
      <c r="A28" s="20" t="s">
        <v>171</v>
      </c>
      <c r="B28" s="28" t="s">
        <v>1091</v>
      </c>
      <c r="C28" s="103">
        <v>1312988341.55</v>
      </c>
      <c r="D28" s="103">
        <v>0</v>
      </c>
      <c r="E28" s="103">
        <v>0</v>
      </c>
      <c r="F28" s="103">
        <v>0</v>
      </c>
      <c r="G28" s="107">
        <v>0</v>
      </c>
      <c r="H28" s="103">
        <v>0</v>
      </c>
      <c r="I28" s="103">
        <v>0</v>
      </c>
      <c r="J28" s="103">
        <v>0</v>
      </c>
      <c r="K28" s="103">
        <v>0</v>
      </c>
      <c r="L28" s="103">
        <v>0</v>
      </c>
      <c r="M28" s="103">
        <v>0</v>
      </c>
      <c r="N28" s="103">
        <v>0</v>
      </c>
      <c r="O28" s="103">
        <f>SUM(C28:N28)</f>
        <v>1312988341.55</v>
      </c>
    </row>
    <row r="29" spans="1:16" s="18" customFormat="1" x14ac:dyDescent="0.25">
      <c r="A29" s="110" t="s">
        <v>501</v>
      </c>
      <c r="B29" s="111"/>
      <c r="C29" s="104">
        <f>SUM(C26:C28)</f>
        <v>3362988341.5500002</v>
      </c>
      <c r="D29" s="104">
        <f t="shared" ref="D29:O29" si="5">SUM(D26:D28)</f>
        <v>575000000</v>
      </c>
      <c r="E29" s="104">
        <f t="shared" si="5"/>
        <v>200000000</v>
      </c>
      <c r="F29" s="104">
        <f t="shared" si="5"/>
        <v>0</v>
      </c>
      <c r="G29" s="104">
        <f t="shared" si="5"/>
        <v>0</v>
      </c>
      <c r="H29" s="104">
        <f t="shared" si="5"/>
        <v>0</v>
      </c>
      <c r="I29" s="104">
        <f t="shared" si="5"/>
        <v>0</v>
      </c>
      <c r="J29" s="104">
        <f t="shared" si="5"/>
        <v>0</v>
      </c>
      <c r="K29" s="104">
        <f t="shared" si="5"/>
        <v>0</v>
      </c>
      <c r="L29" s="104">
        <f t="shared" si="5"/>
        <v>0</v>
      </c>
      <c r="M29" s="104">
        <f t="shared" si="5"/>
        <v>0</v>
      </c>
      <c r="N29" s="104"/>
      <c r="O29" s="104">
        <f t="shared" si="5"/>
        <v>4137988341.5500002</v>
      </c>
      <c r="P29" s="21"/>
    </row>
    <row r="31" spans="1:16" s="19" customFormat="1" ht="47.25" customHeight="1" x14ac:dyDescent="0.25">
      <c r="A31" s="109" t="s">
        <v>457</v>
      </c>
      <c r="B31" s="109"/>
      <c r="C31" s="105">
        <f t="shared" ref="C31:M31" si="6">SUM(C8+C12+C16+C19+C24+C29)</f>
        <v>18203655541.029999</v>
      </c>
      <c r="D31" s="105">
        <f t="shared" si="6"/>
        <v>12477546420.889999</v>
      </c>
      <c r="E31" s="105">
        <f t="shared" si="6"/>
        <v>2083674359.3400002</v>
      </c>
      <c r="F31" s="105">
        <f t="shared" si="6"/>
        <v>11539355000</v>
      </c>
      <c r="G31" s="105">
        <f t="shared" si="6"/>
        <v>41440730</v>
      </c>
      <c r="H31" s="105">
        <f t="shared" si="6"/>
        <v>5455000000</v>
      </c>
      <c r="I31" s="105">
        <f t="shared" si="6"/>
        <v>39851164</v>
      </c>
      <c r="J31" s="105">
        <f t="shared" si="6"/>
        <v>145208206</v>
      </c>
      <c r="K31" s="105">
        <f t="shared" si="6"/>
        <v>2500000000</v>
      </c>
      <c r="L31" s="105">
        <f t="shared" si="6"/>
        <v>54429156</v>
      </c>
      <c r="M31" s="105">
        <f t="shared" si="6"/>
        <v>89276496</v>
      </c>
      <c r="N31" s="105">
        <f>+N15</f>
        <v>21716972000</v>
      </c>
      <c r="O31" s="105">
        <f>SUM(C31:N31)</f>
        <v>74346409073.259995</v>
      </c>
    </row>
    <row r="33" spans="13:15" x14ac:dyDescent="0.25">
      <c r="O33" s="18"/>
    </row>
    <row r="34" spans="13:15" x14ac:dyDescent="0.25">
      <c r="M34" s="18"/>
      <c r="N34" s="18"/>
    </row>
  </sheetData>
  <mergeCells count="13">
    <mergeCell ref="A1:O1"/>
    <mergeCell ref="A31:B31"/>
    <mergeCell ref="A29:B29"/>
    <mergeCell ref="A2:O2"/>
    <mergeCell ref="A8:B8"/>
    <mergeCell ref="A9:O9"/>
    <mergeCell ref="A12:B12"/>
    <mergeCell ref="A13:O13"/>
    <mergeCell ref="A16:B16"/>
    <mergeCell ref="A17:O17"/>
    <mergeCell ref="A19:B19"/>
    <mergeCell ref="A20:O20"/>
    <mergeCell ref="A24:B24"/>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BB25B2-EAC2-4B2B-8DD5-4BA91D2DCEA1}">
  <dimension ref="A1:DF7"/>
  <sheetViews>
    <sheetView showGridLines="0" zoomScale="80" zoomScaleNormal="80" workbookViewId="0">
      <selection sqref="A1:X1"/>
    </sheetView>
  </sheetViews>
  <sheetFormatPr baseColWidth="10" defaultRowHeight="15" x14ac:dyDescent="0.25"/>
  <cols>
    <col min="1" max="1" width="18.5703125" style="29" customWidth="1"/>
    <col min="2" max="2" width="19" customWidth="1"/>
    <col min="4" max="4" width="12.28515625" customWidth="1"/>
    <col min="5" max="5" width="9.85546875" bestFit="1" customWidth="1"/>
    <col min="6" max="6" width="10.7109375" bestFit="1" customWidth="1"/>
    <col min="7" max="7" width="13" bestFit="1" customWidth="1"/>
    <col min="8" max="8" width="16.42578125" customWidth="1"/>
    <col min="9" max="9" width="24.85546875" customWidth="1"/>
    <col min="10" max="10" width="26" customWidth="1"/>
    <col min="11" max="11" width="25" customWidth="1"/>
    <col min="12" max="12" width="13.5703125" customWidth="1"/>
    <col min="13" max="13" width="11.28515625" bestFit="1" customWidth="1"/>
    <col min="14" max="14" width="81.140625" bestFit="1" customWidth="1"/>
    <col min="15" max="15" width="20.7109375" bestFit="1" customWidth="1"/>
    <col min="16" max="16" width="18" bestFit="1" customWidth="1"/>
    <col min="17" max="17" width="81.140625" bestFit="1" customWidth="1"/>
    <col min="18" max="18" width="39" bestFit="1" customWidth="1"/>
    <col min="19" max="19" width="11" customWidth="1"/>
    <col min="20" max="20" width="19" customWidth="1"/>
    <col min="21" max="21" width="14.140625" style="29" customWidth="1"/>
    <col min="22" max="22" width="21.140625" customWidth="1"/>
    <col min="23" max="23" width="25.85546875" customWidth="1"/>
    <col min="24" max="24" width="31.140625" customWidth="1"/>
  </cols>
  <sheetData>
    <row r="1" spans="1:110" s="4" customFormat="1" ht="40.5" customHeight="1" thickBot="1" x14ac:dyDescent="0.3">
      <c r="A1" s="124" t="s">
        <v>458</v>
      </c>
      <c r="B1" s="125"/>
      <c r="C1" s="125"/>
      <c r="D1" s="125"/>
      <c r="E1" s="125"/>
      <c r="F1" s="125"/>
      <c r="G1" s="125"/>
      <c r="H1" s="125"/>
      <c r="I1" s="125"/>
      <c r="J1" s="125"/>
      <c r="K1" s="125"/>
      <c r="L1" s="125"/>
      <c r="M1" s="125"/>
      <c r="N1" s="125"/>
      <c r="O1" s="125"/>
      <c r="P1" s="125"/>
      <c r="Q1" s="125"/>
      <c r="R1" s="125"/>
      <c r="S1" s="125"/>
      <c r="T1" s="125"/>
      <c r="U1" s="125"/>
      <c r="V1" s="125"/>
      <c r="W1" s="125"/>
      <c r="X1" s="125"/>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row>
    <row r="2" spans="1:110" s="4" customFormat="1" ht="33.75" customHeight="1" thickBot="1" x14ac:dyDescent="0.3">
      <c r="A2" s="126" t="s">
        <v>462</v>
      </c>
      <c r="B2" s="127"/>
      <c r="C2" s="127"/>
      <c r="D2" s="127"/>
      <c r="E2" s="127"/>
      <c r="F2" s="127"/>
      <c r="G2" s="127"/>
      <c r="H2" s="127"/>
      <c r="I2" s="127"/>
      <c r="J2" s="127"/>
      <c r="K2" s="127"/>
      <c r="L2" s="127"/>
      <c r="M2" s="127"/>
      <c r="N2" s="127"/>
      <c r="O2" s="127"/>
      <c r="P2" s="127"/>
      <c r="Q2" s="127"/>
      <c r="R2" s="127"/>
      <c r="S2" s="127"/>
      <c r="T2" s="127"/>
      <c r="U2" s="127"/>
      <c r="V2" s="127"/>
      <c r="W2" s="127"/>
      <c r="X2" s="127"/>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row>
    <row r="3" spans="1:110" ht="41.25" customHeight="1" x14ac:dyDescent="0.25">
      <c r="A3" s="55" t="s">
        <v>0</v>
      </c>
      <c r="B3" s="55" t="s">
        <v>1</v>
      </c>
      <c r="C3" s="55" t="s">
        <v>167</v>
      </c>
      <c r="D3" s="55" t="s">
        <v>2</v>
      </c>
      <c r="E3" s="55" t="s">
        <v>3</v>
      </c>
      <c r="F3" s="55" t="s">
        <v>4</v>
      </c>
      <c r="G3" s="55" t="s">
        <v>292</v>
      </c>
      <c r="H3" s="55" t="s">
        <v>293</v>
      </c>
      <c r="I3" s="55" t="s">
        <v>294</v>
      </c>
      <c r="J3" s="55" t="s">
        <v>295</v>
      </c>
      <c r="K3" s="55" t="s">
        <v>296</v>
      </c>
      <c r="L3" s="55" t="s">
        <v>297</v>
      </c>
      <c r="M3" s="55" t="s">
        <v>298</v>
      </c>
      <c r="N3" s="55" t="s">
        <v>299</v>
      </c>
      <c r="O3" s="55" t="s">
        <v>300</v>
      </c>
      <c r="P3" s="55" t="s">
        <v>113</v>
      </c>
      <c r="Q3" s="55" t="s">
        <v>7</v>
      </c>
      <c r="R3" s="55" t="s">
        <v>8</v>
      </c>
      <c r="S3" s="55" t="s">
        <v>20</v>
      </c>
      <c r="T3" s="55" t="s">
        <v>21</v>
      </c>
      <c r="U3" s="55" t="s">
        <v>22</v>
      </c>
      <c r="V3" s="55" t="s">
        <v>9</v>
      </c>
      <c r="W3" s="55" t="s">
        <v>40</v>
      </c>
      <c r="X3" s="55" t="s">
        <v>41</v>
      </c>
    </row>
    <row r="4" spans="1:110" ht="30" x14ac:dyDescent="0.25">
      <c r="A4" s="60" t="s">
        <v>1925</v>
      </c>
      <c r="B4" s="60" t="s">
        <v>212</v>
      </c>
      <c r="C4" s="60" t="s">
        <v>184</v>
      </c>
      <c r="D4" s="60" t="s">
        <v>24</v>
      </c>
      <c r="E4" s="60" t="s">
        <v>25</v>
      </c>
      <c r="F4" s="60" t="s">
        <v>104</v>
      </c>
      <c r="G4" s="60" t="s">
        <v>302</v>
      </c>
      <c r="H4" s="60" t="s">
        <v>303</v>
      </c>
      <c r="I4" s="60" t="s">
        <v>313</v>
      </c>
      <c r="J4" s="60" t="s">
        <v>313</v>
      </c>
      <c r="K4" s="60" t="s">
        <v>306</v>
      </c>
      <c r="L4" s="60">
        <v>500</v>
      </c>
      <c r="M4" s="60" t="s">
        <v>307</v>
      </c>
      <c r="N4" s="60" t="s">
        <v>318</v>
      </c>
      <c r="O4" s="60" t="s">
        <v>309</v>
      </c>
      <c r="P4" s="60" t="s">
        <v>310</v>
      </c>
      <c r="Q4" s="60" t="s">
        <v>319</v>
      </c>
      <c r="R4" s="60" t="s">
        <v>30</v>
      </c>
      <c r="S4" s="60" t="s">
        <v>31</v>
      </c>
      <c r="T4" s="60" t="s">
        <v>241</v>
      </c>
      <c r="U4" s="60">
        <v>217</v>
      </c>
      <c r="V4" s="61">
        <v>250000000</v>
      </c>
      <c r="W4" s="60" t="s">
        <v>49</v>
      </c>
      <c r="X4" s="60" t="s">
        <v>189</v>
      </c>
    </row>
    <row r="5" spans="1:110" ht="30" x14ac:dyDescent="0.25">
      <c r="A5" s="60" t="s">
        <v>1926</v>
      </c>
      <c r="B5" s="60" t="s">
        <v>212</v>
      </c>
      <c r="C5" s="60" t="s">
        <v>228</v>
      </c>
      <c r="D5" s="60" t="s">
        <v>81</v>
      </c>
      <c r="E5" s="60" t="s">
        <v>82</v>
      </c>
      <c r="F5" s="60" t="s">
        <v>301</v>
      </c>
      <c r="G5" s="60" t="s">
        <v>302</v>
      </c>
      <c r="H5" s="60" t="s">
        <v>303</v>
      </c>
      <c r="I5" s="60" t="s">
        <v>304</v>
      </c>
      <c r="J5" s="60" t="s">
        <v>305</v>
      </c>
      <c r="K5" s="60" t="s">
        <v>306</v>
      </c>
      <c r="L5" s="60">
        <v>1000</v>
      </c>
      <c r="M5" s="60" t="s">
        <v>307</v>
      </c>
      <c r="N5" s="60" t="s">
        <v>308</v>
      </c>
      <c r="O5" s="60" t="s">
        <v>309</v>
      </c>
      <c r="P5" s="60" t="s">
        <v>310</v>
      </c>
      <c r="Q5" s="60" t="s">
        <v>311</v>
      </c>
      <c r="R5" s="60" t="s">
        <v>30</v>
      </c>
      <c r="S5" s="60" t="s">
        <v>31</v>
      </c>
      <c r="T5" s="60" t="s">
        <v>212</v>
      </c>
      <c r="U5" s="60">
        <v>87.686999999999998</v>
      </c>
      <c r="V5" s="61">
        <v>250000000</v>
      </c>
      <c r="W5" s="60" t="s">
        <v>49</v>
      </c>
      <c r="X5" s="60" t="s">
        <v>189</v>
      </c>
    </row>
    <row r="6" spans="1:110" ht="30" x14ac:dyDescent="0.25">
      <c r="A6" s="60" t="s">
        <v>1927</v>
      </c>
      <c r="B6" s="60" t="s">
        <v>212</v>
      </c>
      <c r="C6" s="60" t="s">
        <v>228</v>
      </c>
      <c r="D6" s="60" t="s">
        <v>81</v>
      </c>
      <c r="E6" s="60" t="s">
        <v>82</v>
      </c>
      <c r="F6" s="60" t="s">
        <v>301</v>
      </c>
      <c r="G6" s="60" t="s">
        <v>189</v>
      </c>
      <c r="H6" s="60" t="s">
        <v>303</v>
      </c>
      <c r="I6" s="60" t="s">
        <v>320</v>
      </c>
      <c r="J6" s="60" t="s">
        <v>320</v>
      </c>
      <c r="K6" s="60" t="s">
        <v>306</v>
      </c>
      <c r="L6" s="60">
        <v>920</v>
      </c>
      <c r="M6" s="60" t="s">
        <v>307</v>
      </c>
      <c r="N6" s="60" t="s">
        <v>321</v>
      </c>
      <c r="O6" s="60" t="s">
        <v>309</v>
      </c>
      <c r="P6" s="60" t="s">
        <v>315</v>
      </c>
      <c r="Q6" s="60" t="s">
        <v>322</v>
      </c>
      <c r="R6" s="60" t="s">
        <v>55</v>
      </c>
      <c r="S6" s="60" t="s">
        <v>31</v>
      </c>
      <c r="T6" s="60" t="s">
        <v>323</v>
      </c>
      <c r="U6" s="60">
        <v>87</v>
      </c>
      <c r="V6" s="61">
        <v>1000000000</v>
      </c>
      <c r="W6" s="60" t="s">
        <v>49</v>
      </c>
      <c r="X6" s="60" t="s">
        <v>189</v>
      </c>
    </row>
    <row r="7" spans="1:110" ht="75" x14ac:dyDescent="0.25">
      <c r="A7" s="60" t="s">
        <v>1928</v>
      </c>
      <c r="B7" s="60" t="s">
        <v>212</v>
      </c>
      <c r="C7" s="60" t="s">
        <v>257</v>
      </c>
      <c r="D7" s="60" t="s">
        <v>86</v>
      </c>
      <c r="E7" s="60" t="s">
        <v>86</v>
      </c>
      <c r="F7" s="60" t="s">
        <v>86</v>
      </c>
      <c r="G7" s="60" t="s">
        <v>302</v>
      </c>
      <c r="H7" s="60" t="s">
        <v>303</v>
      </c>
      <c r="I7" s="60" t="s">
        <v>312</v>
      </c>
      <c r="J7" s="60" t="s">
        <v>313</v>
      </c>
      <c r="K7" s="60" t="s">
        <v>306</v>
      </c>
      <c r="L7" s="60">
        <v>1835</v>
      </c>
      <c r="M7" s="60" t="s">
        <v>307</v>
      </c>
      <c r="N7" s="60" t="s">
        <v>314</v>
      </c>
      <c r="O7" s="60" t="s">
        <v>309</v>
      </c>
      <c r="P7" s="60" t="s">
        <v>315</v>
      </c>
      <c r="Q7" s="60" t="s">
        <v>316</v>
      </c>
      <c r="R7" s="60" t="s">
        <v>30</v>
      </c>
      <c r="S7" s="60" t="s">
        <v>31</v>
      </c>
      <c r="T7" s="60" t="s">
        <v>241</v>
      </c>
      <c r="U7" s="60">
        <v>73.546000000000006</v>
      </c>
      <c r="V7" s="61">
        <v>1000000000</v>
      </c>
      <c r="W7" s="60" t="s">
        <v>49</v>
      </c>
      <c r="X7" s="60" t="s">
        <v>317</v>
      </c>
    </row>
  </sheetData>
  <mergeCells count="2">
    <mergeCell ref="A1:X1"/>
    <mergeCell ref="A2:X2"/>
  </mergeCells>
  <phoneticPr fontId="8" type="noConversion"/>
  <pageMargins left="0.7" right="0.7" top="0.75" bottom="0.75" header="0.3" footer="0.3"/>
  <pageSetup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9760CE-CFA0-4409-9A52-3B5829D5EC59}">
  <dimension ref="A1:AB4"/>
  <sheetViews>
    <sheetView zoomScale="70" zoomScaleNormal="70" workbookViewId="0">
      <selection activeCell="A8" sqref="A8"/>
    </sheetView>
  </sheetViews>
  <sheetFormatPr baseColWidth="10" defaultRowHeight="15" x14ac:dyDescent="0.25"/>
  <cols>
    <col min="1" max="1" width="20" customWidth="1"/>
    <col min="2" max="2" width="14.28515625" customWidth="1"/>
    <col min="3" max="3" width="10" bestFit="1" customWidth="1"/>
    <col min="4" max="4" width="9.140625" bestFit="1" customWidth="1"/>
    <col min="5" max="5" width="9.7109375" customWidth="1"/>
    <col min="6" max="11" width="14.85546875" customWidth="1"/>
    <col min="12" max="12" width="33.140625" customWidth="1"/>
    <col min="13" max="13" width="60.28515625" customWidth="1"/>
    <col min="14" max="14" width="39" bestFit="1" customWidth="1"/>
    <col min="15" max="15" width="14" customWidth="1"/>
    <col min="16" max="16" width="19.28515625" customWidth="1"/>
    <col min="17" max="17" width="14.42578125" customWidth="1"/>
    <col min="18" max="18" width="24.5703125" customWidth="1"/>
    <col min="19" max="19" width="22.140625" customWidth="1"/>
    <col min="20" max="20" width="55.140625" customWidth="1"/>
    <col min="21" max="28" width="11.42578125" style="2"/>
  </cols>
  <sheetData>
    <row r="1" spans="1:28" ht="42.75" customHeight="1" thickBot="1" x14ac:dyDescent="0.3">
      <c r="A1" s="124" t="s">
        <v>458</v>
      </c>
      <c r="B1" s="125"/>
      <c r="C1" s="125"/>
      <c r="D1" s="125"/>
      <c r="E1" s="125"/>
      <c r="F1" s="125"/>
      <c r="G1" s="125"/>
      <c r="H1" s="125"/>
      <c r="I1" s="125"/>
      <c r="J1" s="125"/>
      <c r="K1" s="125"/>
      <c r="L1" s="125"/>
      <c r="M1" s="125"/>
      <c r="N1" s="125"/>
      <c r="O1" s="125"/>
      <c r="P1" s="125"/>
      <c r="Q1" s="125"/>
      <c r="R1" s="125"/>
      <c r="S1" s="125"/>
      <c r="T1" s="130"/>
    </row>
    <row r="2" spans="1:28" ht="29.25" customHeight="1" x14ac:dyDescent="0.25">
      <c r="A2" s="131" t="s">
        <v>464</v>
      </c>
      <c r="B2" s="132"/>
      <c r="C2" s="132"/>
      <c r="D2" s="132"/>
      <c r="E2" s="132"/>
      <c r="F2" s="132"/>
      <c r="G2" s="132"/>
      <c r="H2" s="132"/>
      <c r="I2" s="132"/>
      <c r="J2" s="132"/>
      <c r="K2" s="132"/>
      <c r="L2" s="132"/>
      <c r="M2" s="132"/>
      <c r="N2" s="132"/>
      <c r="O2" s="132"/>
      <c r="P2" s="132"/>
      <c r="Q2" s="132"/>
      <c r="R2" s="132"/>
      <c r="S2" s="132"/>
      <c r="T2" s="133"/>
    </row>
    <row r="3" spans="1:28" s="15" customFormat="1" ht="30" customHeight="1" x14ac:dyDescent="0.25">
      <c r="A3" s="62" t="s">
        <v>0</v>
      </c>
      <c r="B3" s="62" t="s">
        <v>1</v>
      </c>
      <c r="C3" s="62" t="s">
        <v>2</v>
      </c>
      <c r="D3" s="62" t="s">
        <v>3</v>
      </c>
      <c r="E3" s="62" t="s">
        <v>4</v>
      </c>
      <c r="F3" s="62" t="s">
        <v>5</v>
      </c>
      <c r="G3" s="62" t="s">
        <v>14</v>
      </c>
      <c r="H3" s="62" t="s">
        <v>15</v>
      </c>
      <c r="I3" s="62" t="s">
        <v>16</v>
      </c>
      <c r="J3" s="62" t="s">
        <v>17</v>
      </c>
      <c r="K3" s="62" t="s">
        <v>18</v>
      </c>
      <c r="L3" s="62" t="s">
        <v>6</v>
      </c>
      <c r="M3" s="62" t="s">
        <v>7</v>
      </c>
      <c r="N3" s="62" t="s">
        <v>8</v>
      </c>
      <c r="O3" s="62" t="s">
        <v>20</v>
      </c>
      <c r="P3" s="62" t="s">
        <v>21</v>
      </c>
      <c r="Q3" s="62" t="s">
        <v>22</v>
      </c>
      <c r="R3" s="63" t="s">
        <v>9</v>
      </c>
      <c r="S3" s="62" t="s">
        <v>10</v>
      </c>
      <c r="T3" s="62" t="s">
        <v>11</v>
      </c>
      <c r="U3" s="14"/>
      <c r="V3" s="14"/>
      <c r="W3" s="14"/>
      <c r="X3" s="14"/>
      <c r="Y3" s="14"/>
      <c r="Z3" s="14"/>
      <c r="AA3" s="14"/>
      <c r="AB3" s="14"/>
    </row>
    <row r="4" spans="1:28" ht="285" x14ac:dyDescent="0.25">
      <c r="A4" s="56" t="s">
        <v>1929</v>
      </c>
      <c r="B4" s="56" t="s">
        <v>23</v>
      </c>
      <c r="C4" s="56" t="s">
        <v>24</v>
      </c>
      <c r="D4" s="56" t="s">
        <v>25</v>
      </c>
      <c r="E4" s="56" t="s">
        <v>26</v>
      </c>
      <c r="F4" s="56" t="s">
        <v>27</v>
      </c>
      <c r="G4" s="56">
        <v>0</v>
      </c>
      <c r="H4" s="56">
        <v>1</v>
      </c>
      <c r="I4" s="56">
        <v>0</v>
      </c>
      <c r="J4" s="56">
        <v>0</v>
      </c>
      <c r="K4" s="56">
        <v>0</v>
      </c>
      <c r="L4" s="56" t="s">
        <v>28</v>
      </c>
      <c r="M4" s="56" t="s">
        <v>29</v>
      </c>
      <c r="N4" s="56" t="s">
        <v>30</v>
      </c>
      <c r="O4" s="56" t="s">
        <v>31</v>
      </c>
      <c r="P4" s="56" t="s">
        <v>32</v>
      </c>
      <c r="Q4" s="56">
        <v>35291</v>
      </c>
      <c r="R4" s="57">
        <v>54429156</v>
      </c>
      <c r="S4" s="56" t="s">
        <v>43</v>
      </c>
      <c r="T4" s="56" t="s">
        <v>33</v>
      </c>
    </row>
  </sheetData>
  <mergeCells count="2">
    <mergeCell ref="A1:T1"/>
    <mergeCell ref="A2:T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17D76E-00EE-4B18-8AA8-5D758538EE4B}">
  <dimension ref="A1:S23"/>
  <sheetViews>
    <sheetView zoomScale="80" zoomScaleNormal="80" workbookViewId="0">
      <selection activeCell="A6" sqref="A6:XFD6"/>
    </sheetView>
  </sheetViews>
  <sheetFormatPr baseColWidth="10" defaultRowHeight="15" x14ac:dyDescent="0.25"/>
  <cols>
    <col min="1" max="1" width="16.85546875" customWidth="1"/>
    <col min="2" max="2" width="15.5703125" customWidth="1"/>
    <col min="3" max="3" width="16.42578125" customWidth="1"/>
    <col min="4" max="4" width="15.85546875" customWidth="1"/>
    <col min="5" max="5" width="13.7109375" customWidth="1"/>
    <col min="6" max="6" width="19" bestFit="1" customWidth="1"/>
    <col min="7" max="7" width="18.7109375" customWidth="1"/>
    <col min="8" max="8" width="25.42578125" customWidth="1"/>
    <col min="9" max="9" width="20" customWidth="1"/>
    <col min="10" max="10" width="20.7109375" customWidth="1"/>
    <col min="11" max="11" width="22" customWidth="1"/>
    <col min="12" max="12" width="16.140625" customWidth="1"/>
    <col min="13" max="13" width="14.42578125" customWidth="1"/>
    <col min="14" max="14" width="27.5703125" customWidth="1"/>
    <col min="15" max="15" width="23.28515625" customWidth="1"/>
    <col min="16" max="16" width="35.85546875" customWidth="1"/>
    <col min="17" max="17" width="18.28515625" customWidth="1"/>
    <col min="18" max="18" width="25.42578125" style="75" customWidth="1"/>
    <col min="19" max="19" width="19.140625" customWidth="1"/>
  </cols>
  <sheetData>
    <row r="1" spans="1:19" ht="50.25" customHeight="1" thickBot="1" x14ac:dyDescent="0.3">
      <c r="A1" s="124" t="s">
        <v>458</v>
      </c>
      <c r="B1" s="125"/>
      <c r="C1" s="125"/>
      <c r="D1" s="125"/>
      <c r="E1" s="125"/>
      <c r="F1" s="125"/>
      <c r="G1" s="125"/>
      <c r="H1" s="125"/>
      <c r="I1" s="125"/>
      <c r="J1" s="125"/>
      <c r="K1" s="125"/>
      <c r="L1" s="125"/>
      <c r="M1" s="125"/>
      <c r="N1" s="125"/>
      <c r="O1" s="125"/>
      <c r="P1" s="125"/>
      <c r="Q1" s="125"/>
      <c r="R1" s="125"/>
      <c r="S1" s="130"/>
    </row>
    <row r="2" spans="1:19" ht="27.75" customHeight="1" thickBot="1" x14ac:dyDescent="0.3">
      <c r="A2" s="126" t="s">
        <v>468</v>
      </c>
      <c r="B2" s="127"/>
      <c r="C2" s="127"/>
      <c r="D2" s="127"/>
      <c r="E2" s="127"/>
      <c r="F2" s="127"/>
      <c r="G2" s="127"/>
      <c r="H2" s="127"/>
      <c r="I2" s="127"/>
      <c r="J2" s="127"/>
      <c r="K2" s="127"/>
      <c r="L2" s="127"/>
      <c r="M2" s="127"/>
      <c r="N2" s="127"/>
      <c r="O2" s="127"/>
      <c r="P2" s="127"/>
      <c r="Q2" s="127"/>
      <c r="R2" s="127"/>
      <c r="S2" s="134"/>
    </row>
    <row r="3" spans="1:19" s="6" customFormat="1" ht="45" customHeight="1" x14ac:dyDescent="0.25">
      <c r="A3" s="55" t="s">
        <v>0</v>
      </c>
      <c r="B3" s="55" t="s">
        <v>167</v>
      </c>
      <c r="C3" s="55" t="s">
        <v>2</v>
      </c>
      <c r="D3" s="55" t="s">
        <v>3</v>
      </c>
      <c r="E3" s="55" t="s">
        <v>4</v>
      </c>
      <c r="F3" s="55" t="s">
        <v>68</v>
      </c>
      <c r="G3" s="55" t="s">
        <v>69</v>
      </c>
      <c r="H3" s="55" t="s">
        <v>70</v>
      </c>
      <c r="I3" s="55" t="s">
        <v>71</v>
      </c>
      <c r="J3" s="55" t="s">
        <v>72</v>
      </c>
      <c r="K3" s="55" t="s">
        <v>73</v>
      </c>
      <c r="L3" s="55" t="s">
        <v>74</v>
      </c>
      <c r="M3" s="55" t="s">
        <v>75</v>
      </c>
      <c r="N3" s="55" t="s">
        <v>76</v>
      </c>
      <c r="O3" s="55" t="s">
        <v>77</v>
      </c>
      <c r="P3" s="55" t="s">
        <v>78</v>
      </c>
      <c r="Q3" s="55" t="s">
        <v>79</v>
      </c>
      <c r="R3" s="64" t="s">
        <v>80</v>
      </c>
      <c r="S3" s="55" t="s">
        <v>10</v>
      </c>
    </row>
    <row r="4" spans="1:19" x14ac:dyDescent="0.25">
      <c r="A4" s="77" t="s">
        <v>1965</v>
      </c>
      <c r="B4" s="77" t="s">
        <v>1317</v>
      </c>
      <c r="C4" s="77" t="s">
        <v>81</v>
      </c>
      <c r="D4" s="77" t="s">
        <v>82</v>
      </c>
      <c r="E4" s="77"/>
      <c r="F4" s="77" t="s">
        <v>83</v>
      </c>
      <c r="G4" s="77">
        <v>0</v>
      </c>
      <c r="H4" s="77">
        <v>0</v>
      </c>
      <c r="I4" s="77">
        <v>2</v>
      </c>
      <c r="J4" s="77">
        <v>0</v>
      </c>
      <c r="K4" s="77">
        <v>2</v>
      </c>
      <c r="L4" s="77">
        <v>1</v>
      </c>
      <c r="M4" s="77">
        <v>1</v>
      </c>
      <c r="N4" s="77">
        <v>0</v>
      </c>
      <c r="O4" s="77">
        <v>0</v>
      </c>
      <c r="P4" s="77" t="s">
        <v>84</v>
      </c>
      <c r="Q4" s="77" t="s">
        <v>85</v>
      </c>
      <c r="R4" s="76">
        <v>740000</v>
      </c>
      <c r="S4" s="77" t="s">
        <v>43</v>
      </c>
    </row>
    <row r="5" spans="1:19" x14ac:dyDescent="0.25">
      <c r="A5" s="77" t="s">
        <v>1966</v>
      </c>
      <c r="B5" s="77" t="s">
        <v>470</v>
      </c>
      <c r="C5" s="77" t="s">
        <v>86</v>
      </c>
      <c r="D5" s="77" t="s">
        <v>86</v>
      </c>
      <c r="E5" s="77" t="s">
        <v>87</v>
      </c>
      <c r="F5" s="77"/>
      <c r="G5" s="77">
        <v>0</v>
      </c>
      <c r="H5" s="77">
        <v>0</v>
      </c>
      <c r="I5" s="77">
        <v>1</v>
      </c>
      <c r="J5" s="77">
        <v>0</v>
      </c>
      <c r="K5" s="77">
        <v>1</v>
      </c>
      <c r="L5" s="77">
        <v>1</v>
      </c>
      <c r="M5" s="77">
        <v>0</v>
      </c>
      <c r="N5" s="77">
        <v>0</v>
      </c>
      <c r="O5" s="77">
        <v>0</v>
      </c>
      <c r="P5" s="77" t="s">
        <v>88</v>
      </c>
      <c r="Q5" s="77" t="s">
        <v>85</v>
      </c>
      <c r="R5" s="76">
        <v>1414000</v>
      </c>
      <c r="S5" s="77" t="s">
        <v>43</v>
      </c>
    </row>
    <row r="6" spans="1:19" x14ac:dyDescent="0.25">
      <c r="A6" s="77" t="s">
        <v>1967</v>
      </c>
      <c r="B6" s="77" t="s">
        <v>469</v>
      </c>
      <c r="C6" s="77" t="s">
        <v>24</v>
      </c>
      <c r="D6" s="77" t="s">
        <v>25</v>
      </c>
      <c r="E6" s="77" t="s">
        <v>89</v>
      </c>
      <c r="F6" s="77" t="s">
        <v>90</v>
      </c>
      <c r="G6" s="77">
        <v>0</v>
      </c>
      <c r="H6" s="77">
        <v>0</v>
      </c>
      <c r="I6" s="77">
        <v>10</v>
      </c>
      <c r="J6" s="77">
        <v>1</v>
      </c>
      <c r="K6" s="77">
        <v>11</v>
      </c>
      <c r="L6" s="77">
        <v>4</v>
      </c>
      <c r="M6" s="77">
        <v>7</v>
      </c>
      <c r="N6" s="77">
        <v>1</v>
      </c>
      <c r="O6" s="77">
        <v>0</v>
      </c>
      <c r="P6" s="77" t="s">
        <v>84</v>
      </c>
      <c r="Q6" s="77" t="s">
        <v>85</v>
      </c>
      <c r="R6" s="76">
        <v>10120000</v>
      </c>
      <c r="S6" s="77" t="s">
        <v>43</v>
      </c>
    </row>
    <row r="7" spans="1:19" x14ac:dyDescent="0.25">
      <c r="A7" s="77" t="s">
        <v>1968</v>
      </c>
      <c r="B7" s="77" t="s">
        <v>469</v>
      </c>
      <c r="C7" s="77" t="s">
        <v>24</v>
      </c>
      <c r="D7" s="77" t="s">
        <v>25</v>
      </c>
      <c r="E7" s="77"/>
      <c r="F7" s="77" t="s">
        <v>91</v>
      </c>
      <c r="G7" s="77">
        <v>0</v>
      </c>
      <c r="H7" s="77">
        <v>0</v>
      </c>
      <c r="I7" s="77">
        <v>9</v>
      </c>
      <c r="J7" s="77">
        <v>4</v>
      </c>
      <c r="K7" s="77">
        <v>13</v>
      </c>
      <c r="L7" s="77">
        <v>5</v>
      </c>
      <c r="M7" s="77">
        <v>8</v>
      </c>
      <c r="N7" s="77">
        <v>1</v>
      </c>
      <c r="O7" s="77">
        <v>0</v>
      </c>
      <c r="P7" s="77" t="s">
        <v>84</v>
      </c>
      <c r="Q7" s="77" t="s">
        <v>85</v>
      </c>
      <c r="R7" s="76">
        <v>11870500</v>
      </c>
      <c r="S7" s="77" t="s">
        <v>43</v>
      </c>
    </row>
    <row r="8" spans="1:19" x14ac:dyDescent="0.25">
      <c r="A8" s="77" t="s">
        <v>1969</v>
      </c>
      <c r="B8" s="77" t="s">
        <v>469</v>
      </c>
      <c r="C8" s="77" t="s">
        <v>24</v>
      </c>
      <c r="D8" s="77" t="s">
        <v>25</v>
      </c>
      <c r="E8" s="77"/>
      <c r="F8" s="77" t="s">
        <v>92</v>
      </c>
      <c r="G8" s="77">
        <v>0</v>
      </c>
      <c r="H8" s="77">
        <v>0</v>
      </c>
      <c r="I8" s="77">
        <v>1</v>
      </c>
      <c r="J8" s="77">
        <v>0</v>
      </c>
      <c r="K8" s="77">
        <v>1</v>
      </c>
      <c r="L8" s="77">
        <v>1</v>
      </c>
      <c r="M8" s="77">
        <v>0</v>
      </c>
      <c r="N8" s="77">
        <v>0</v>
      </c>
      <c r="O8" s="77">
        <v>0</v>
      </c>
      <c r="P8" s="77" t="s">
        <v>93</v>
      </c>
      <c r="Q8" s="77" t="s">
        <v>85</v>
      </c>
      <c r="R8" s="76">
        <v>1400000</v>
      </c>
      <c r="S8" s="77" t="s">
        <v>43</v>
      </c>
    </row>
    <row r="9" spans="1:19" x14ac:dyDescent="0.25">
      <c r="A9" s="77" t="s">
        <v>1970</v>
      </c>
      <c r="B9" s="77" t="s">
        <v>469</v>
      </c>
      <c r="C9" s="77" t="s">
        <v>24</v>
      </c>
      <c r="D9" s="77" t="s">
        <v>25</v>
      </c>
      <c r="E9" s="77"/>
      <c r="F9" s="77" t="s">
        <v>57</v>
      </c>
      <c r="G9" s="77">
        <v>0</v>
      </c>
      <c r="H9" s="77">
        <v>0</v>
      </c>
      <c r="I9" s="77">
        <v>5</v>
      </c>
      <c r="J9" s="77">
        <v>2</v>
      </c>
      <c r="K9" s="77">
        <v>7</v>
      </c>
      <c r="L9" s="77">
        <v>1</v>
      </c>
      <c r="M9" s="77">
        <v>6</v>
      </c>
      <c r="N9" s="77">
        <v>0</v>
      </c>
      <c r="O9" s="77">
        <v>0</v>
      </c>
      <c r="P9" s="77" t="s">
        <v>93</v>
      </c>
      <c r="Q9" s="77" t="s">
        <v>85</v>
      </c>
      <c r="R9" s="76">
        <v>9270000</v>
      </c>
      <c r="S9" s="77" t="s">
        <v>43</v>
      </c>
    </row>
    <row r="10" spans="1:19" x14ac:dyDescent="0.25">
      <c r="A10" s="77" t="s">
        <v>1971</v>
      </c>
      <c r="B10" s="77" t="s">
        <v>469</v>
      </c>
      <c r="C10" s="77" t="s">
        <v>24</v>
      </c>
      <c r="D10" s="77" t="s">
        <v>25</v>
      </c>
      <c r="E10" s="77"/>
      <c r="F10" s="77" t="s">
        <v>94</v>
      </c>
      <c r="G10" s="77">
        <v>0</v>
      </c>
      <c r="H10" s="77">
        <v>0</v>
      </c>
      <c r="I10" s="77">
        <v>2</v>
      </c>
      <c r="J10" s="77">
        <v>1</v>
      </c>
      <c r="K10" s="77">
        <v>3</v>
      </c>
      <c r="L10" s="77">
        <v>0</v>
      </c>
      <c r="M10" s="77">
        <v>3</v>
      </c>
      <c r="N10" s="77">
        <v>0</v>
      </c>
      <c r="O10" s="77">
        <v>0</v>
      </c>
      <c r="P10" s="77" t="s">
        <v>93</v>
      </c>
      <c r="Q10" s="77" t="s">
        <v>85</v>
      </c>
      <c r="R10" s="76">
        <v>2799996</v>
      </c>
      <c r="S10" s="77" t="s">
        <v>43</v>
      </c>
    </row>
    <row r="11" spans="1:19" x14ac:dyDescent="0.25">
      <c r="A11" s="77" t="s">
        <v>1972</v>
      </c>
      <c r="B11" s="77" t="s">
        <v>469</v>
      </c>
      <c r="C11" s="77" t="s">
        <v>24</v>
      </c>
      <c r="D11" s="77" t="s">
        <v>25</v>
      </c>
      <c r="E11" s="77"/>
      <c r="F11" s="77" t="s">
        <v>95</v>
      </c>
      <c r="G11" s="77">
        <v>0</v>
      </c>
      <c r="H11" s="77">
        <v>0</v>
      </c>
      <c r="I11" s="77">
        <v>22</v>
      </c>
      <c r="J11" s="77">
        <v>1</v>
      </c>
      <c r="K11" s="77">
        <v>23</v>
      </c>
      <c r="L11" s="77">
        <v>9</v>
      </c>
      <c r="M11" s="77">
        <v>14</v>
      </c>
      <c r="N11" s="77">
        <v>0</v>
      </c>
      <c r="O11" s="77">
        <v>0</v>
      </c>
      <c r="P11" s="77" t="s">
        <v>96</v>
      </c>
      <c r="Q11" s="77" t="s">
        <v>85</v>
      </c>
      <c r="R11" s="76">
        <v>17830000</v>
      </c>
      <c r="S11" s="77" t="s">
        <v>43</v>
      </c>
    </row>
    <row r="12" spans="1:19" x14ac:dyDescent="0.25">
      <c r="A12" s="77" t="s">
        <v>1973</v>
      </c>
      <c r="B12" s="77" t="s">
        <v>469</v>
      </c>
      <c r="C12" s="77" t="s">
        <v>24</v>
      </c>
      <c r="D12" s="77" t="s">
        <v>97</v>
      </c>
      <c r="E12" s="77"/>
      <c r="F12" s="77" t="s">
        <v>98</v>
      </c>
      <c r="G12" s="77">
        <v>0</v>
      </c>
      <c r="H12" s="77">
        <v>0</v>
      </c>
      <c r="I12" s="77">
        <v>1</v>
      </c>
      <c r="J12" s="77">
        <v>0</v>
      </c>
      <c r="K12" s="77">
        <v>1</v>
      </c>
      <c r="L12" s="77">
        <v>0</v>
      </c>
      <c r="M12" s="77">
        <v>1</v>
      </c>
      <c r="N12" s="77">
        <v>0</v>
      </c>
      <c r="O12" s="77">
        <v>0</v>
      </c>
      <c r="P12" s="77" t="s">
        <v>96</v>
      </c>
      <c r="Q12" s="77" t="s">
        <v>85</v>
      </c>
      <c r="R12" s="76">
        <v>925000</v>
      </c>
      <c r="S12" s="77" t="s">
        <v>43</v>
      </c>
    </row>
    <row r="13" spans="1:19" x14ac:dyDescent="0.25">
      <c r="A13" s="77" t="s">
        <v>1974</v>
      </c>
      <c r="B13" s="77" t="s">
        <v>469</v>
      </c>
      <c r="C13" s="77" t="s">
        <v>24</v>
      </c>
      <c r="D13" s="77" t="s">
        <v>97</v>
      </c>
      <c r="E13" s="77"/>
      <c r="F13" s="77" t="s">
        <v>99</v>
      </c>
      <c r="G13" s="77">
        <v>0</v>
      </c>
      <c r="H13" s="77">
        <v>0</v>
      </c>
      <c r="I13" s="77">
        <v>2</v>
      </c>
      <c r="J13" s="77">
        <v>0</v>
      </c>
      <c r="K13" s="77">
        <v>2</v>
      </c>
      <c r="L13" s="77">
        <v>0</v>
      </c>
      <c r="M13" s="77">
        <v>2</v>
      </c>
      <c r="N13" s="77">
        <v>0</v>
      </c>
      <c r="O13" s="77">
        <v>0</v>
      </c>
      <c r="P13" s="77" t="s">
        <v>96</v>
      </c>
      <c r="Q13" s="77" t="s">
        <v>85</v>
      </c>
      <c r="R13" s="76">
        <v>2000000</v>
      </c>
      <c r="S13" s="77" t="s">
        <v>43</v>
      </c>
    </row>
    <row r="14" spans="1:19" x14ac:dyDescent="0.25">
      <c r="A14" s="77" t="s">
        <v>1975</v>
      </c>
      <c r="B14" s="77" t="s">
        <v>469</v>
      </c>
      <c r="C14" s="77" t="s">
        <v>12</v>
      </c>
      <c r="D14" s="77" t="s">
        <v>100</v>
      </c>
      <c r="E14" s="77"/>
      <c r="F14" s="77" t="s">
        <v>101</v>
      </c>
      <c r="G14" s="77">
        <v>0</v>
      </c>
      <c r="H14" s="77">
        <v>0</v>
      </c>
      <c r="I14" s="77">
        <v>1</v>
      </c>
      <c r="J14" s="77">
        <v>0</v>
      </c>
      <c r="K14" s="77">
        <v>1</v>
      </c>
      <c r="L14" s="77">
        <v>1</v>
      </c>
      <c r="M14" s="77">
        <v>0</v>
      </c>
      <c r="N14" s="77">
        <v>0</v>
      </c>
      <c r="O14" s="77">
        <v>0</v>
      </c>
      <c r="P14" s="77" t="s">
        <v>96</v>
      </c>
      <c r="Q14" s="77" t="s">
        <v>85</v>
      </c>
      <c r="R14" s="76">
        <v>112000</v>
      </c>
      <c r="S14" s="77" t="s">
        <v>43</v>
      </c>
    </row>
    <row r="15" spans="1:19" x14ac:dyDescent="0.25">
      <c r="A15" s="77" t="s">
        <v>1976</v>
      </c>
      <c r="B15" s="77" t="s">
        <v>469</v>
      </c>
      <c r="C15" s="77" t="s">
        <v>12</v>
      </c>
      <c r="D15" s="77" t="s">
        <v>102</v>
      </c>
      <c r="E15" s="77"/>
      <c r="F15" s="77" t="s">
        <v>103</v>
      </c>
      <c r="G15" s="77">
        <v>0</v>
      </c>
      <c r="H15" s="77">
        <v>0</v>
      </c>
      <c r="I15" s="77">
        <v>1</v>
      </c>
      <c r="J15" s="77">
        <v>1</v>
      </c>
      <c r="K15" s="77">
        <v>2</v>
      </c>
      <c r="L15" s="77">
        <v>1</v>
      </c>
      <c r="M15" s="77">
        <v>1</v>
      </c>
      <c r="N15" s="77">
        <v>1</v>
      </c>
      <c r="O15" s="77">
        <v>0</v>
      </c>
      <c r="P15" s="77" t="s">
        <v>96</v>
      </c>
      <c r="Q15" s="77" t="s">
        <v>85</v>
      </c>
      <c r="R15" s="76">
        <v>455000</v>
      </c>
      <c r="S15" s="77" t="s">
        <v>43</v>
      </c>
    </row>
    <row r="16" spans="1:19" x14ac:dyDescent="0.25">
      <c r="A16" s="77" t="s">
        <v>1977</v>
      </c>
      <c r="B16" s="77" t="s">
        <v>469</v>
      </c>
      <c r="C16" s="77" t="s">
        <v>12</v>
      </c>
      <c r="D16" s="77" t="s">
        <v>102</v>
      </c>
      <c r="E16" s="77"/>
      <c r="F16" s="77" t="s">
        <v>104</v>
      </c>
      <c r="G16" s="77">
        <v>0</v>
      </c>
      <c r="H16" s="77">
        <v>0</v>
      </c>
      <c r="I16" s="77">
        <v>1</v>
      </c>
      <c r="J16" s="77">
        <v>0</v>
      </c>
      <c r="K16" s="77">
        <v>1</v>
      </c>
      <c r="L16" s="77">
        <v>0</v>
      </c>
      <c r="M16" s="77">
        <v>1</v>
      </c>
      <c r="N16" s="77">
        <v>1</v>
      </c>
      <c r="O16" s="77">
        <v>0</v>
      </c>
      <c r="P16" s="77" t="s">
        <v>96</v>
      </c>
      <c r="Q16" s="77" t="s">
        <v>85</v>
      </c>
      <c r="R16" s="76">
        <v>190000</v>
      </c>
      <c r="S16" s="77" t="s">
        <v>43</v>
      </c>
    </row>
    <row r="17" spans="1:19" x14ac:dyDescent="0.25">
      <c r="A17" s="77" t="s">
        <v>1978</v>
      </c>
      <c r="B17" s="77" t="s">
        <v>471</v>
      </c>
      <c r="C17" s="77" t="s">
        <v>34</v>
      </c>
      <c r="D17" s="77" t="s">
        <v>34</v>
      </c>
      <c r="E17" s="77"/>
      <c r="F17" s="77" t="s">
        <v>105</v>
      </c>
      <c r="G17" s="77">
        <v>0</v>
      </c>
      <c r="H17" s="77">
        <v>0</v>
      </c>
      <c r="I17" s="77">
        <v>1</v>
      </c>
      <c r="J17" s="77">
        <v>1</v>
      </c>
      <c r="K17" s="77">
        <v>2</v>
      </c>
      <c r="L17" s="77">
        <v>0</v>
      </c>
      <c r="M17" s="77">
        <v>2</v>
      </c>
      <c r="N17" s="77">
        <v>0</v>
      </c>
      <c r="O17" s="77">
        <v>0</v>
      </c>
      <c r="P17" s="77" t="s">
        <v>96</v>
      </c>
      <c r="Q17" s="77" t="s">
        <v>85</v>
      </c>
      <c r="R17" s="76">
        <v>300000</v>
      </c>
      <c r="S17" s="77" t="s">
        <v>43</v>
      </c>
    </row>
    <row r="18" spans="1:19" x14ac:dyDescent="0.25">
      <c r="A18" s="77" t="s">
        <v>1979</v>
      </c>
      <c r="B18" s="77" t="s">
        <v>471</v>
      </c>
      <c r="C18" s="77" t="s">
        <v>34</v>
      </c>
      <c r="D18" s="77" t="s">
        <v>34</v>
      </c>
      <c r="E18" s="77"/>
      <c r="F18" s="77" t="s">
        <v>106</v>
      </c>
      <c r="G18" s="77">
        <v>0</v>
      </c>
      <c r="H18" s="77">
        <v>0</v>
      </c>
      <c r="I18" s="77">
        <v>5</v>
      </c>
      <c r="J18" s="77">
        <v>1</v>
      </c>
      <c r="K18" s="77">
        <v>6</v>
      </c>
      <c r="L18" s="77">
        <v>1</v>
      </c>
      <c r="M18" s="77">
        <v>5</v>
      </c>
      <c r="N18" s="77">
        <v>2</v>
      </c>
      <c r="O18" s="77">
        <v>0</v>
      </c>
      <c r="P18" s="77" t="s">
        <v>96</v>
      </c>
      <c r="Q18" s="77" t="s">
        <v>85</v>
      </c>
      <c r="R18" s="76">
        <v>850000</v>
      </c>
      <c r="S18" s="77" t="s">
        <v>43</v>
      </c>
    </row>
    <row r="19" spans="1:19" x14ac:dyDescent="0.25">
      <c r="A19" s="77" t="s">
        <v>1980</v>
      </c>
      <c r="B19" s="77" t="s">
        <v>471</v>
      </c>
      <c r="C19" s="77" t="s">
        <v>34</v>
      </c>
      <c r="D19" s="77" t="s">
        <v>34</v>
      </c>
      <c r="E19" s="77"/>
      <c r="F19" s="77" t="s">
        <v>107</v>
      </c>
      <c r="G19" s="77">
        <v>0</v>
      </c>
      <c r="H19" s="77">
        <v>0</v>
      </c>
      <c r="I19" s="77">
        <v>4</v>
      </c>
      <c r="J19" s="77">
        <v>0</v>
      </c>
      <c r="K19" s="77">
        <v>4</v>
      </c>
      <c r="L19" s="77">
        <v>0</v>
      </c>
      <c r="M19" s="77">
        <v>4</v>
      </c>
      <c r="N19" s="77">
        <v>0</v>
      </c>
      <c r="O19" s="77">
        <v>0</v>
      </c>
      <c r="P19" s="77" t="s">
        <v>96</v>
      </c>
      <c r="Q19" s="77" t="s">
        <v>85</v>
      </c>
      <c r="R19" s="76">
        <v>500000</v>
      </c>
      <c r="S19" s="77" t="s">
        <v>43</v>
      </c>
    </row>
    <row r="20" spans="1:19" x14ac:dyDescent="0.25">
      <c r="A20" s="77" t="s">
        <v>1981</v>
      </c>
      <c r="B20" s="77" t="s">
        <v>471</v>
      </c>
      <c r="C20" s="77" t="s">
        <v>34</v>
      </c>
      <c r="D20" s="77" t="s">
        <v>108</v>
      </c>
      <c r="E20" s="77"/>
      <c r="F20" s="77" t="s">
        <v>109</v>
      </c>
      <c r="G20" s="77">
        <v>0</v>
      </c>
      <c r="H20" s="77">
        <v>0</v>
      </c>
      <c r="I20" s="77">
        <v>1</v>
      </c>
      <c r="J20" s="77">
        <v>0</v>
      </c>
      <c r="K20" s="77">
        <v>1</v>
      </c>
      <c r="L20" s="77">
        <v>0</v>
      </c>
      <c r="M20" s="77">
        <v>1</v>
      </c>
      <c r="N20" s="77">
        <v>0</v>
      </c>
      <c r="O20" s="77">
        <v>0</v>
      </c>
      <c r="P20" s="77" t="s">
        <v>96</v>
      </c>
      <c r="Q20" s="77" t="s">
        <v>85</v>
      </c>
      <c r="R20" s="76">
        <v>150000</v>
      </c>
      <c r="S20" s="77" t="s">
        <v>43</v>
      </c>
    </row>
    <row r="21" spans="1:19" x14ac:dyDescent="0.25">
      <c r="A21" s="77" t="s">
        <v>1982</v>
      </c>
      <c r="B21" s="77" t="s">
        <v>471</v>
      </c>
      <c r="C21" s="77" t="s">
        <v>34</v>
      </c>
      <c r="D21" s="77" t="s">
        <v>108</v>
      </c>
      <c r="E21" s="77"/>
      <c r="F21" s="77" t="s">
        <v>110</v>
      </c>
      <c r="G21" s="77">
        <v>0</v>
      </c>
      <c r="H21" s="77">
        <v>0</v>
      </c>
      <c r="I21" s="77">
        <v>1</v>
      </c>
      <c r="J21" s="77">
        <v>0</v>
      </c>
      <c r="K21" s="77">
        <v>1</v>
      </c>
      <c r="L21" s="77">
        <v>0</v>
      </c>
      <c r="M21" s="77">
        <v>1</v>
      </c>
      <c r="N21" s="77">
        <v>0</v>
      </c>
      <c r="O21" s="77">
        <v>0</v>
      </c>
      <c r="P21" s="77" t="s">
        <v>96</v>
      </c>
      <c r="Q21" s="77" t="s">
        <v>85</v>
      </c>
      <c r="R21" s="76">
        <v>200000</v>
      </c>
      <c r="S21" s="77" t="s">
        <v>43</v>
      </c>
    </row>
    <row r="22" spans="1:19" x14ac:dyDescent="0.25">
      <c r="A22" s="77" t="s">
        <v>1983</v>
      </c>
      <c r="B22" s="77" t="s">
        <v>471</v>
      </c>
      <c r="C22" s="77" t="s">
        <v>34</v>
      </c>
      <c r="D22" s="77" t="s">
        <v>66</v>
      </c>
      <c r="E22" s="77"/>
      <c r="F22" s="77" t="s">
        <v>111</v>
      </c>
      <c r="G22" s="77">
        <v>0</v>
      </c>
      <c r="H22" s="77">
        <v>0</v>
      </c>
      <c r="I22" s="77">
        <v>1</v>
      </c>
      <c r="J22" s="77">
        <v>1</v>
      </c>
      <c r="K22" s="77">
        <v>2</v>
      </c>
      <c r="L22" s="77">
        <v>1</v>
      </c>
      <c r="M22" s="77">
        <v>1</v>
      </c>
      <c r="N22" s="77">
        <v>0</v>
      </c>
      <c r="O22" s="77">
        <v>0</v>
      </c>
      <c r="P22" s="77" t="s">
        <v>96</v>
      </c>
      <c r="Q22" s="77" t="s">
        <v>85</v>
      </c>
      <c r="R22" s="76">
        <v>350000</v>
      </c>
      <c r="S22" s="77" t="s">
        <v>43</v>
      </c>
    </row>
    <row r="23" spans="1:19" x14ac:dyDescent="0.25">
      <c r="A23" s="77" t="s">
        <v>1984</v>
      </c>
      <c r="B23" s="77" t="s">
        <v>471</v>
      </c>
      <c r="C23" s="79" t="s">
        <v>34</v>
      </c>
      <c r="D23" s="79" t="s">
        <v>66</v>
      </c>
      <c r="E23" s="79"/>
      <c r="F23" s="79" t="s">
        <v>112</v>
      </c>
      <c r="G23" s="79">
        <v>0</v>
      </c>
      <c r="H23" s="79">
        <v>0</v>
      </c>
      <c r="I23" s="79">
        <v>133</v>
      </c>
      <c r="J23" s="79">
        <v>21</v>
      </c>
      <c r="K23" s="79">
        <v>154</v>
      </c>
      <c r="L23" s="79">
        <v>33</v>
      </c>
      <c r="M23" s="79">
        <v>121</v>
      </c>
      <c r="N23" s="79">
        <v>22</v>
      </c>
      <c r="O23" s="79">
        <v>0</v>
      </c>
      <c r="P23" s="79" t="s">
        <v>96</v>
      </c>
      <c r="Q23" s="79" t="s">
        <v>85</v>
      </c>
      <c r="R23" s="78">
        <v>27800000</v>
      </c>
      <c r="S23" s="77" t="s">
        <v>43</v>
      </c>
    </row>
  </sheetData>
  <mergeCells count="2">
    <mergeCell ref="A1:S1"/>
    <mergeCell ref="A2:S2"/>
  </mergeCells>
  <phoneticPr fontId="8" type="noConversion"/>
  <pageMargins left="0.7" right="0.7" top="0.75" bottom="0.75" header="0.3" footer="0.3"/>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31EE74-49A0-406A-81A0-4AF93CC2DED6}">
  <dimension ref="A1:N4"/>
  <sheetViews>
    <sheetView zoomScale="70" zoomScaleNormal="70" workbookViewId="0">
      <selection activeCell="K4" sqref="K4"/>
    </sheetView>
  </sheetViews>
  <sheetFormatPr baseColWidth="10" defaultRowHeight="15" x14ac:dyDescent="0.25"/>
  <cols>
    <col min="1" max="1" width="14.42578125" customWidth="1"/>
    <col min="2" max="2" width="14.85546875" customWidth="1"/>
    <col min="4" max="4" width="14.85546875" customWidth="1"/>
    <col min="5" max="5" width="24.85546875" customWidth="1"/>
    <col min="6" max="6" width="21.7109375" customWidth="1"/>
    <col min="7" max="7" width="19.140625" customWidth="1"/>
    <col min="8" max="8" width="24" customWidth="1"/>
    <col min="9" max="9" width="16.7109375" customWidth="1"/>
    <col min="10" max="10" width="15.5703125" customWidth="1"/>
    <col min="11" max="11" width="26.28515625" customWidth="1"/>
    <col min="12" max="12" width="15.5703125" customWidth="1"/>
  </cols>
  <sheetData>
    <row r="1" spans="1:14" ht="50.25" customHeight="1" thickBot="1" x14ac:dyDescent="0.3">
      <c r="A1" s="124" t="s">
        <v>458</v>
      </c>
      <c r="B1" s="125"/>
      <c r="C1" s="125"/>
      <c r="D1" s="125"/>
      <c r="E1" s="125"/>
      <c r="F1" s="125"/>
      <c r="G1" s="125"/>
      <c r="H1" s="125"/>
      <c r="I1" s="125"/>
      <c r="J1" s="125"/>
      <c r="K1" s="125"/>
      <c r="L1" s="125"/>
      <c r="M1" s="125"/>
      <c r="N1" s="125"/>
    </row>
    <row r="2" spans="1:14" ht="27.75" customHeight="1" x14ac:dyDescent="0.25">
      <c r="A2" s="131" t="s">
        <v>2071</v>
      </c>
      <c r="B2" s="132"/>
      <c r="C2" s="132"/>
      <c r="D2" s="132"/>
      <c r="E2" s="132"/>
      <c r="F2" s="132"/>
      <c r="G2" s="132"/>
      <c r="H2" s="132"/>
      <c r="I2" s="132"/>
      <c r="J2" s="132"/>
      <c r="K2" s="132"/>
      <c r="L2" s="132"/>
      <c r="M2" s="132"/>
      <c r="N2" s="132"/>
    </row>
    <row r="3" spans="1:14" s="136" customFormat="1" ht="41.25" customHeight="1" x14ac:dyDescent="0.25">
      <c r="A3" s="135" t="s">
        <v>0</v>
      </c>
      <c r="B3" s="135" t="s">
        <v>35</v>
      </c>
      <c r="C3" s="135" t="s">
        <v>2</v>
      </c>
      <c r="D3" s="135" t="s">
        <v>2062</v>
      </c>
      <c r="E3" s="135" t="s">
        <v>38</v>
      </c>
      <c r="F3" s="135" t="s">
        <v>39</v>
      </c>
      <c r="G3" s="135" t="s">
        <v>8</v>
      </c>
      <c r="H3" s="135" t="s">
        <v>20</v>
      </c>
      <c r="I3" s="135" t="s">
        <v>21</v>
      </c>
      <c r="J3" s="135" t="s">
        <v>22</v>
      </c>
      <c r="K3" s="135" t="s">
        <v>9</v>
      </c>
      <c r="L3" s="135" t="s">
        <v>40</v>
      </c>
      <c r="M3" s="135" t="s">
        <v>2063</v>
      </c>
      <c r="N3" s="135" t="s">
        <v>2064</v>
      </c>
    </row>
    <row r="4" spans="1:14" s="137" customFormat="1" ht="274.5" customHeight="1" x14ac:dyDescent="0.25">
      <c r="A4" s="60" t="s">
        <v>2072</v>
      </c>
      <c r="B4" s="60" t="s">
        <v>2065</v>
      </c>
      <c r="C4" s="60" t="s">
        <v>2066</v>
      </c>
      <c r="D4" s="60" t="s">
        <v>2067</v>
      </c>
      <c r="E4" s="60" t="s">
        <v>2068</v>
      </c>
      <c r="F4" s="60" t="s">
        <v>2069</v>
      </c>
      <c r="G4" s="60" t="s">
        <v>55</v>
      </c>
      <c r="H4" s="60" t="s">
        <v>31</v>
      </c>
      <c r="I4" s="60" t="s">
        <v>2065</v>
      </c>
      <c r="J4" s="60">
        <v>700</v>
      </c>
      <c r="K4" s="138">
        <v>21716972000</v>
      </c>
      <c r="L4" s="60" t="s">
        <v>2070</v>
      </c>
      <c r="M4" s="60">
        <v>-85536</v>
      </c>
      <c r="N4" s="60">
        <v>10601</v>
      </c>
    </row>
  </sheetData>
  <mergeCells count="2">
    <mergeCell ref="A1:N1"/>
    <mergeCell ref="A2:N2"/>
  </mergeCells>
  <phoneticPr fontId="8" type="noConversion"/>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F7DB3E-71D9-424E-B205-3EA3472A9690}">
  <dimension ref="A1:ED192"/>
  <sheetViews>
    <sheetView showGridLines="0" zoomScale="80" zoomScaleNormal="80" workbookViewId="0">
      <selection activeCell="A7" sqref="A7"/>
    </sheetView>
  </sheetViews>
  <sheetFormatPr baseColWidth="10" defaultRowHeight="15" x14ac:dyDescent="0.25"/>
  <cols>
    <col min="1" max="1" width="18.7109375" style="29" customWidth="1"/>
    <col min="2" max="2" width="28.140625" customWidth="1"/>
    <col min="3" max="3" width="12.5703125" customWidth="1"/>
    <col min="4" max="5" width="11.42578125" customWidth="1"/>
    <col min="6" max="6" width="16.140625" customWidth="1"/>
    <col min="7" max="7" width="20.140625" style="29" customWidth="1"/>
    <col min="8" max="8" width="9.7109375" style="29" customWidth="1"/>
    <col min="9" max="9" width="7.85546875" style="29" customWidth="1"/>
    <col min="10" max="10" width="38.5703125" customWidth="1"/>
    <col min="11" max="11" width="16.140625" style="2" customWidth="1"/>
    <col min="12" max="12" width="11.42578125" style="38" customWidth="1"/>
    <col min="13" max="13" width="17" style="38" customWidth="1"/>
    <col min="14" max="14" width="11.42578125" style="44" customWidth="1"/>
    <col min="15" max="15" width="43.42578125" style="2" customWidth="1"/>
    <col min="16" max="16" width="21.5703125" style="42" customWidth="1"/>
    <col min="17" max="17" width="11.42578125" style="38"/>
    <col min="18" max="18" width="22.5703125" style="40" customWidth="1"/>
    <col min="19" max="134" width="11.42578125" style="2"/>
  </cols>
  <sheetData>
    <row r="1" spans="1:134" s="4" customFormat="1" ht="40.5" customHeight="1" x14ac:dyDescent="0.25">
      <c r="A1" s="120" t="s">
        <v>458</v>
      </c>
      <c r="B1" s="121"/>
      <c r="C1" s="121"/>
      <c r="D1" s="121"/>
      <c r="E1" s="121"/>
      <c r="F1" s="121"/>
      <c r="G1" s="121"/>
      <c r="H1" s="121"/>
      <c r="I1" s="121"/>
      <c r="J1" s="121"/>
      <c r="K1" s="121"/>
      <c r="L1" s="121"/>
      <c r="M1" s="121"/>
      <c r="N1" s="121"/>
      <c r="O1" s="121"/>
      <c r="P1" s="121"/>
      <c r="Q1" s="121"/>
      <c r="R1" s="121"/>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row>
    <row r="2" spans="1:134" s="4" customFormat="1" ht="33.75" customHeight="1" x14ac:dyDescent="0.25">
      <c r="A2" s="122" t="s">
        <v>461</v>
      </c>
      <c r="B2" s="123"/>
      <c r="C2" s="123"/>
      <c r="D2" s="123"/>
      <c r="E2" s="123"/>
      <c r="F2" s="123"/>
      <c r="G2" s="123"/>
      <c r="H2" s="123"/>
      <c r="I2" s="123"/>
      <c r="J2" s="123"/>
      <c r="K2" s="123"/>
      <c r="L2" s="123"/>
      <c r="M2" s="123"/>
      <c r="N2" s="123"/>
      <c r="O2" s="123"/>
      <c r="P2" s="123"/>
      <c r="Q2" s="123"/>
      <c r="R2" s="12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row>
    <row r="3" spans="1:134" ht="51.75" customHeight="1" x14ac:dyDescent="0.25">
      <c r="A3" s="39" t="s">
        <v>0</v>
      </c>
      <c r="B3" s="39" t="s">
        <v>35</v>
      </c>
      <c r="C3" s="39" t="s">
        <v>167</v>
      </c>
      <c r="D3" s="39" t="s">
        <v>2</v>
      </c>
      <c r="E3" s="39" t="s">
        <v>3</v>
      </c>
      <c r="F3" s="39" t="s">
        <v>4</v>
      </c>
      <c r="G3" s="39" t="s">
        <v>168</v>
      </c>
      <c r="H3" s="39" t="s">
        <v>210</v>
      </c>
      <c r="I3" s="39" t="s">
        <v>211</v>
      </c>
      <c r="J3" s="39" t="s">
        <v>38</v>
      </c>
      <c r="K3" s="39" t="s">
        <v>8</v>
      </c>
      <c r="L3" s="39" t="s">
        <v>1574</v>
      </c>
      <c r="M3" s="39" t="s">
        <v>21</v>
      </c>
      <c r="N3" s="43" t="s">
        <v>22</v>
      </c>
      <c r="O3" s="39" t="s">
        <v>39</v>
      </c>
      <c r="P3" s="41" t="s">
        <v>1575</v>
      </c>
      <c r="Q3" s="39" t="s">
        <v>1519</v>
      </c>
      <c r="R3" s="39" t="s">
        <v>1520</v>
      </c>
    </row>
    <row r="4" spans="1:134" ht="60" x14ac:dyDescent="0.25">
      <c r="A4" s="45" t="s">
        <v>1580</v>
      </c>
      <c r="B4" s="46" t="s">
        <v>170</v>
      </c>
      <c r="C4" s="46" t="s">
        <v>171</v>
      </c>
      <c r="D4" s="46" t="s">
        <v>808</v>
      </c>
      <c r="E4" s="46" t="s">
        <v>820</v>
      </c>
      <c r="F4" s="46" t="s">
        <v>34</v>
      </c>
      <c r="G4" s="45" t="s">
        <v>825</v>
      </c>
      <c r="H4" s="45">
        <v>3.5000000000000003E-2</v>
      </c>
      <c r="I4" s="45">
        <v>5.8</v>
      </c>
      <c r="J4" s="46" t="s">
        <v>826</v>
      </c>
      <c r="K4" s="46" t="s">
        <v>30</v>
      </c>
      <c r="L4" s="45" t="s">
        <v>31</v>
      </c>
      <c r="M4" s="45" t="s">
        <v>178</v>
      </c>
      <c r="N4" s="47">
        <v>6948</v>
      </c>
      <c r="O4" s="46" t="s">
        <v>827</v>
      </c>
      <c r="P4" s="48">
        <v>700000000</v>
      </c>
      <c r="Q4" s="45" t="s">
        <v>49</v>
      </c>
      <c r="R4" s="45" t="s">
        <v>1532</v>
      </c>
    </row>
    <row r="5" spans="1:134" ht="60" x14ac:dyDescent="0.25">
      <c r="A5" s="45" t="s">
        <v>1581</v>
      </c>
      <c r="B5" s="46" t="s">
        <v>170</v>
      </c>
      <c r="C5" s="46" t="s">
        <v>257</v>
      </c>
      <c r="D5" s="46" t="s">
        <v>828</v>
      </c>
      <c r="E5" s="46" t="s">
        <v>339</v>
      </c>
      <c r="F5" s="46" t="s">
        <v>829</v>
      </c>
      <c r="G5" s="45" t="s">
        <v>830</v>
      </c>
      <c r="H5" s="45">
        <v>0.03</v>
      </c>
      <c r="I5" s="45">
        <v>6</v>
      </c>
      <c r="J5" s="46" t="s">
        <v>831</v>
      </c>
      <c r="K5" s="46" t="s">
        <v>30</v>
      </c>
      <c r="L5" s="45" t="s">
        <v>31</v>
      </c>
      <c r="M5" s="45" t="s">
        <v>178</v>
      </c>
      <c r="N5" s="47">
        <v>41793</v>
      </c>
      <c r="O5" s="46" t="s">
        <v>832</v>
      </c>
      <c r="P5" s="48">
        <v>1000000000</v>
      </c>
      <c r="Q5" s="45" t="s">
        <v>49</v>
      </c>
      <c r="R5" s="45"/>
    </row>
    <row r="6" spans="1:134" ht="105" x14ac:dyDescent="0.25">
      <c r="A6" s="45" t="s">
        <v>1671</v>
      </c>
      <c r="B6" s="46" t="s">
        <v>170</v>
      </c>
      <c r="C6" s="46" t="s">
        <v>348</v>
      </c>
      <c r="D6" s="46" t="s">
        <v>374</v>
      </c>
      <c r="E6" s="46" t="s">
        <v>382</v>
      </c>
      <c r="F6" s="46" t="s">
        <v>882</v>
      </c>
      <c r="G6" s="45" t="s">
        <v>883</v>
      </c>
      <c r="H6" s="45">
        <v>0.6</v>
      </c>
      <c r="I6" s="45">
        <v>12</v>
      </c>
      <c r="J6" s="46" t="s">
        <v>884</v>
      </c>
      <c r="K6" s="46" t="s">
        <v>30</v>
      </c>
      <c r="L6" s="45" t="s">
        <v>31</v>
      </c>
      <c r="M6" s="45" t="s">
        <v>178</v>
      </c>
      <c r="N6" s="47">
        <v>17229</v>
      </c>
      <c r="O6" s="46" t="s">
        <v>885</v>
      </c>
      <c r="P6" s="48">
        <v>157000000</v>
      </c>
      <c r="Q6" s="45" t="s">
        <v>43</v>
      </c>
      <c r="R6" s="45" t="s">
        <v>1534</v>
      </c>
    </row>
    <row r="7" spans="1:134" ht="45" x14ac:dyDescent="0.25">
      <c r="A7" s="45" t="s">
        <v>1672</v>
      </c>
      <c r="B7" s="46" t="s">
        <v>541</v>
      </c>
      <c r="C7" s="46" t="s">
        <v>348</v>
      </c>
      <c r="D7" s="46" t="s">
        <v>374</v>
      </c>
      <c r="E7" s="46" t="s">
        <v>375</v>
      </c>
      <c r="F7" s="46" t="s">
        <v>730</v>
      </c>
      <c r="G7" s="45" t="s">
        <v>562</v>
      </c>
      <c r="H7" s="45">
        <v>1.5</v>
      </c>
      <c r="I7" s="45">
        <v>6</v>
      </c>
      <c r="J7" s="46" t="s">
        <v>726</v>
      </c>
      <c r="K7" s="46" t="s">
        <v>30</v>
      </c>
      <c r="L7" s="45" t="s">
        <v>31</v>
      </c>
      <c r="M7" s="45" t="s">
        <v>728</v>
      </c>
      <c r="N7" s="47">
        <v>60</v>
      </c>
      <c r="O7" s="46" t="s">
        <v>727</v>
      </c>
      <c r="P7" s="48">
        <v>20212500</v>
      </c>
      <c r="Q7" s="45" t="s">
        <v>43</v>
      </c>
      <c r="R7" s="45"/>
    </row>
    <row r="8" spans="1:134" ht="45" x14ac:dyDescent="0.25">
      <c r="A8" s="45" t="s">
        <v>1673</v>
      </c>
      <c r="B8" s="46" t="s">
        <v>541</v>
      </c>
      <c r="C8" s="46" t="s">
        <v>348</v>
      </c>
      <c r="D8" s="46" t="s">
        <v>374</v>
      </c>
      <c r="E8" s="46" t="s">
        <v>382</v>
      </c>
      <c r="F8" s="46" t="s">
        <v>731</v>
      </c>
      <c r="G8" s="45" t="s">
        <v>732</v>
      </c>
      <c r="H8" s="45">
        <v>3</v>
      </c>
      <c r="I8" s="45">
        <v>6</v>
      </c>
      <c r="J8" s="46" t="s">
        <v>726</v>
      </c>
      <c r="K8" s="46" t="s">
        <v>30</v>
      </c>
      <c r="L8" s="45" t="s">
        <v>31</v>
      </c>
      <c r="M8" s="45" t="s">
        <v>728</v>
      </c>
      <c r="N8" s="47">
        <v>100</v>
      </c>
      <c r="O8" s="46" t="s">
        <v>729</v>
      </c>
      <c r="P8" s="48">
        <v>40425000</v>
      </c>
      <c r="Q8" s="45" t="s">
        <v>43</v>
      </c>
      <c r="R8" s="45"/>
    </row>
    <row r="9" spans="1:134" ht="45" x14ac:dyDescent="0.25">
      <c r="A9" s="45" t="s">
        <v>1674</v>
      </c>
      <c r="B9" s="46" t="s">
        <v>541</v>
      </c>
      <c r="C9" s="46" t="s">
        <v>348</v>
      </c>
      <c r="D9" s="46" t="s">
        <v>374</v>
      </c>
      <c r="E9" s="46" t="s">
        <v>382</v>
      </c>
      <c r="F9" s="46" t="s">
        <v>733</v>
      </c>
      <c r="G9" s="45" t="s">
        <v>543</v>
      </c>
      <c r="H9" s="45">
        <v>1</v>
      </c>
      <c r="I9" s="45">
        <v>6</v>
      </c>
      <c r="J9" s="46" t="s">
        <v>726</v>
      </c>
      <c r="K9" s="46" t="s">
        <v>30</v>
      </c>
      <c r="L9" s="45" t="s">
        <v>31</v>
      </c>
      <c r="M9" s="45" t="s">
        <v>728</v>
      </c>
      <c r="N9" s="47">
        <v>40</v>
      </c>
      <c r="O9" s="46" t="s">
        <v>729</v>
      </c>
      <c r="P9" s="48">
        <v>13475000</v>
      </c>
      <c r="Q9" s="45" t="s">
        <v>43</v>
      </c>
      <c r="R9" s="45"/>
    </row>
    <row r="10" spans="1:134" ht="45" x14ac:dyDescent="0.25">
      <c r="A10" s="45" t="s">
        <v>1675</v>
      </c>
      <c r="B10" s="46" t="s">
        <v>541</v>
      </c>
      <c r="C10" s="46" t="s">
        <v>348</v>
      </c>
      <c r="D10" s="46" t="s">
        <v>374</v>
      </c>
      <c r="E10" s="46" t="s">
        <v>382</v>
      </c>
      <c r="F10" s="46" t="s">
        <v>734</v>
      </c>
      <c r="G10" s="45" t="s">
        <v>735</v>
      </c>
      <c r="H10" s="45">
        <v>6.7</v>
      </c>
      <c r="I10" s="45">
        <v>5</v>
      </c>
      <c r="J10" s="46" t="s">
        <v>726</v>
      </c>
      <c r="K10" s="46" t="s">
        <v>30</v>
      </c>
      <c r="L10" s="45" t="s">
        <v>31</v>
      </c>
      <c r="M10" s="45" t="s">
        <v>728</v>
      </c>
      <c r="N10" s="47">
        <v>10</v>
      </c>
      <c r="O10" s="46" t="s">
        <v>727</v>
      </c>
      <c r="P10" s="48">
        <v>90282500</v>
      </c>
      <c r="Q10" s="45" t="s">
        <v>43</v>
      </c>
      <c r="R10" s="45"/>
    </row>
    <row r="11" spans="1:134" ht="45" x14ac:dyDescent="0.25">
      <c r="A11" s="45" t="s">
        <v>1582</v>
      </c>
      <c r="B11" s="46" t="s">
        <v>212</v>
      </c>
      <c r="C11" s="46" t="s">
        <v>184</v>
      </c>
      <c r="D11" s="46" t="s">
        <v>64</v>
      </c>
      <c r="E11" s="46" t="s">
        <v>115</v>
      </c>
      <c r="F11" s="46" t="s">
        <v>223</v>
      </c>
      <c r="G11" s="45" t="s">
        <v>224</v>
      </c>
      <c r="H11" s="45">
        <v>3.54</v>
      </c>
      <c r="I11" s="45">
        <v>10.5</v>
      </c>
      <c r="J11" s="46" t="s">
        <v>216</v>
      </c>
      <c r="K11" s="46" t="s">
        <v>30</v>
      </c>
      <c r="L11" s="45" t="s">
        <v>31</v>
      </c>
      <c r="M11" s="45" t="s">
        <v>220</v>
      </c>
      <c r="N11" s="47">
        <v>10117</v>
      </c>
      <c r="O11" s="46" t="s">
        <v>217</v>
      </c>
      <c r="P11" s="48">
        <v>35000000</v>
      </c>
      <c r="Q11" s="45" t="s">
        <v>49</v>
      </c>
      <c r="R11" s="45"/>
    </row>
    <row r="12" spans="1:134" ht="60" x14ac:dyDescent="0.25">
      <c r="A12" s="45" t="s">
        <v>1583</v>
      </c>
      <c r="B12" s="46" t="s">
        <v>570</v>
      </c>
      <c r="C12" s="46" t="s">
        <v>184</v>
      </c>
      <c r="D12" s="46" t="s">
        <v>64</v>
      </c>
      <c r="E12" s="46" t="s">
        <v>115</v>
      </c>
      <c r="F12" s="46" t="s">
        <v>834</v>
      </c>
      <c r="G12" s="45" t="s">
        <v>835</v>
      </c>
      <c r="H12" s="45">
        <v>3</v>
      </c>
      <c r="I12" s="45">
        <v>4</v>
      </c>
      <c r="J12" s="46" t="s">
        <v>836</v>
      </c>
      <c r="K12" s="46" t="s">
        <v>55</v>
      </c>
      <c r="L12" s="45" t="s">
        <v>31</v>
      </c>
      <c r="M12" s="45" t="s">
        <v>577</v>
      </c>
      <c r="N12" s="47">
        <v>7941</v>
      </c>
      <c r="O12" s="46" t="s">
        <v>837</v>
      </c>
      <c r="P12" s="48">
        <v>18000000</v>
      </c>
      <c r="Q12" s="45" t="s">
        <v>49</v>
      </c>
      <c r="R12" s="45"/>
    </row>
    <row r="13" spans="1:134" ht="45" x14ac:dyDescent="0.25">
      <c r="A13" s="45" t="s">
        <v>1584</v>
      </c>
      <c r="B13" s="46" t="s">
        <v>570</v>
      </c>
      <c r="C13" s="46" t="s">
        <v>184</v>
      </c>
      <c r="D13" s="46" t="s">
        <v>64</v>
      </c>
      <c r="E13" s="46" t="s">
        <v>571</v>
      </c>
      <c r="F13" s="46" t="s">
        <v>838</v>
      </c>
      <c r="G13" s="45" t="s">
        <v>839</v>
      </c>
      <c r="H13" s="45">
        <v>3.05</v>
      </c>
      <c r="I13" s="45">
        <v>4</v>
      </c>
      <c r="J13" s="46" t="s">
        <v>840</v>
      </c>
      <c r="K13" s="46" t="s">
        <v>30</v>
      </c>
      <c r="L13" s="45" t="s">
        <v>31</v>
      </c>
      <c r="M13" s="45" t="s">
        <v>841</v>
      </c>
      <c r="N13" s="47">
        <v>867</v>
      </c>
      <c r="O13" s="46" t="s">
        <v>833</v>
      </c>
      <c r="P13" s="48">
        <v>18000000</v>
      </c>
      <c r="Q13" s="45" t="s">
        <v>49</v>
      </c>
      <c r="R13" s="45"/>
    </row>
    <row r="14" spans="1:134" ht="45" x14ac:dyDescent="0.25">
      <c r="A14" s="45" t="s">
        <v>1585</v>
      </c>
      <c r="B14" s="46" t="s">
        <v>570</v>
      </c>
      <c r="C14" s="46" t="s">
        <v>184</v>
      </c>
      <c r="D14" s="46" t="s">
        <v>64</v>
      </c>
      <c r="E14" s="46" t="s">
        <v>571</v>
      </c>
      <c r="F14" s="46" t="s">
        <v>842</v>
      </c>
      <c r="G14" s="45" t="s">
        <v>843</v>
      </c>
      <c r="H14" s="45">
        <v>3.6</v>
      </c>
      <c r="I14" s="45">
        <v>4.5</v>
      </c>
      <c r="J14" s="46" t="s">
        <v>844</v>
      </c>
      <c r="K14" s="46" t="s">
        <v>55</v>
      </c>
      <c r="L14" s="45" t="s">
        <v>31</v>
      </c>
      <c r="M14" s="45" t="s">
        <v>577</v>
      </c>
      <c r="N14" s="47">
        <v>867</v>
      </c>
      <c r="O14" s="46" t="s">
        <v>833</v>
      </c>
      <c r="P14" s="48">
        <v>21600000</v>
      </c>
      <c r="Q14" s="45" t="s">
        <v>49</v>
      </c>
      <c r="R14" s="45"/>
    </row>
    <row r="15" spans="1:134" ht="60" x14ac:dyDescent="0.25">
      <c r="A15" s="45" t="s">
        <v>1586</v>
      </c>
      <c r="B15" s="46" t="s">
        <v>570</v>
      </c>
      <c r="C15" s="46" t="s">
        <v>184</v>
      </c>
      <c r="D15" s="46" t="s">
        <v>64</v>
      </c>
      <c r="E15" s="46" t="s">
        <v>115</v>
      </c>
      <c r="F15" s="46" t="s">
        <v>116</v>
      </c>
      <c r="G15" s="45" t="s">
        <v>849</v>
      </c>
      <c r="H15" s="45">
        <v>2</v>
      </c>
      <c r="I15" s="45">
        <v>6.4</v>
      </c>
      <c r="J15" s="46" t="s">
        <v>850</v>
      </c>
      <c r="K15" s="46" t="s">
        <v>30</v>
      </c>
      <c r="L15" s="45" t="s">
        <v>31</v>
      </c>
      <c r="M15" s="45" t="s">
        <v>577</v>
      </c>
      <c r="N15" s="47">
        <v>7941</v>
      </c>
      <c r="O15" s="46" t="s">
        <v>837</v>
      </c>
      <c r="P15" s="48">
        <v>12000000</v>
      </c>
      <c r="Q15" s="45" t="s">
        <v>49</v>
      </c>
      <c r="R15" s="45"/>
    </row>
    <row r="16" spans="1:134" ht="45" x14ac:dyDescent="0.25">
      <c r="A16" s="45" t="s">
        <v>1587</v>
      </c>
      <c r="B16" s="46" t="s">
        <v>570</v>
      </c>
      <c r="C16" s="46" t="s">
        <v>184</v>
      </c>
      <c r="D16" s="46" t="s">
        <v>64</v>
      </c>
      <c r="E16" s="46" t="s">
        <v>115</v>
      </c>
      <c r="F16" s="46" t="s">
        <v>857</v>
      </c>
      <c r="G16" s="45" t="s">
        <v>858</v>
      </c>
      <c r="H16" s="45">
        <v>2</v>
      </c>
      <c r="I16" s="45">
        <v>5.6</v>
      </c>
      <c r="J16" s="46" t="s">
        <v>840</v>
      </c>
      <c r="K16" s="46" t="s">
        <v>30</v>
      </c>
      <c r="L16" s="45" t="s">
        <v>31</v>
      </c>
      <c r="M16" s="45" t="s">
        <v>577</v>
      </c>
      <c r="N16" s="47">
        <v>7941</v>
      </c>
      <c r="O16" s="46" t="s">
        <v>837</v>
      </c>
      <c r="P16" s="48">
        <v>12000000</v>
      </c>
      <c r="Q16" s="45" t="s">
        <v>49</v>
      </c>
      <c r="R16" s="45"/>
    </row>
    <row r="17" spans="1:18" ht="45" x14ac:dyDescent="0.25">
      <c r="A17" s="45" t="s">
        <v>1588</v>
      </c>
      <c r="B17" s="46" t="s">
        <v>570</v>
      </c>
      <c r="C17" s="46" t="s">
        <v>184</v>
      </c>
      <c r="D17" s="46" t="s">
        <v>64</v>
      </c>
      <c r="E17" s="46" t="s">
        <v>115</v>
      </c>
      <c r="F17" s="46" t="s">
        <v>863</v>
      </c>
      <c r="G17" s="45" t="s">
        <v>864</v>
      </c>
      <c r="H17" s="45">
        <v>5</v>
      </c>
      <c r="I17" s="45">
        <v>4.5</v>
      </c>
      <c r="J17" s="46" t="s">
        <v>865</v>
      </c>
      <c r="K17" s="46" t="s">
        <v>30</v>
      </c>
      <c r="L17" s="45" t="s">
        <v>31</v>
      </c>
      <c r="M17" s="45" t="s">
        <v>577</v>
      </c>
      <c r="N17" s="47">
        <v>7941</v>
      </c>
      <c r="O17" s="46" t="s">
        <v>837</v>
      </c>
      <c r="P17" s="48">
        <v>30000000</v>
      </c>
      <c r="Q17" s="45" t="s">
        <v>49</v>
      </c>
      <c r="R17" s="45"/>
    </row>
    <row r="18" spans="1:18" ht="135" x14ac:dyDescent="0.25">
      <c r="A18" s="45" t="s">
        <v>1676</v>
      </c>
      <c r="B18" s="46" t="s">
        <v>170</v>
      </c>
      <c r="C18" s="46" t="s">
        <v>184</v>
      </c>
      <c r="D18" s="46" t="s">
        <v>64</v>
      </c>
      <c r="E18" s="46" t="s">
        <v>115</v>
      </c>
      <c r="F18" s="46" t="s">
        <v>242</v>
      </c>
      <c r="G18" s="45" t="s">
        <v>903</v>
      </c>
      <c r="H18" s="45">
        <v>9.39</v>
      </c>
      <c r="I18" s="45">
        <v>10</v>
      </c>
      <c r="J18" s="46" t="s">
        <v>904</v>
      </c>
      <c r="K18" s="46" t="s">
        <v>30</v>
      </c>
      <c r="L18" s="45" t="s">
        <v>31</v>
      </c>
      <c r="M18" s="45" t="s">
        <v>178</v>
      </c>
      <c r="N18" s="47">
        <v>15508</v>
      </c>
      <c r="O18" s="46" t="s">
        <v>905</v>
      </c>
      <c r="P18" s="48">
        <v>109431492.2049</v>
      </c>
      <c r="Q18" s="45" t="s">
        <v>43</v>
      </c>
      <c r="R18" s="45"/>
    </row>
    <row r="19" spans="1:18" ht="135" x14ac:dyDescent="0.25">
      <c r="A19" s="45" t="s">
        <v>1677</v>
      </c>
      <c r="B19" s="46" t="s">
        <v>170</v>
      </c>
      <c r="C19" s="46" t="s">
        <v>184</v>
      </c>
      <c r="D19" s="46" t="s">
        <v>64</v>
      </c>
      <c r="E19" s="46" t="s">
        <v>115</v>
      </c>
      <c r="F19" s="46" t="s">
        <v>242</v>
      </c>
      <c r="G19" s="45" t="s">
        <v>906</v>
      </c>
      <c r="H19" s="45">
        <v>4.08</v>
      </c>
      <c r="I19" s="45">
        <v>10</v>
      </c>
      <c r="J19" s="46" t="s">
        <v>904</v>
      </c>
      <c r="K19" s="46" t="s">
        <v>30</v>
      </c>
      <c r="L19" s="45" t="s">
        <v>31</v>
      </c>
      <c r="M19" s="45" t="s">
        <v>178</v>
      </c>
      <c r="N19" s="47">
        <v>15508</v>
      </c>
      <c r="O19" s="46" t="s">
        <v>905</v>
      </c>
      <c r="P19" s="48">
        <v>47548507.799999997</v>
      </c>
      <c r="Q19" s="45" t="s">
        <v>43</v>
      </c>
      <c r="R19" s="45"/>
    </row>
    <row r="20" spans="1:18" ht="135" x14ac:dyDescent="0.25">
      <c r="A20" s="45" t="s">
        <v>1678</v>
      </c>
      <c r="B20" s="46" t="s">
        <v>170</v>
      </c>
      <c r="C20" s="46" t="s">
        <v>184</v>
      </c>
      <c r="D20" s="46" t="s">
        <v>64</v>
      </c>
      <c r="E20" s="46" t="s">
        <v>115</v>
      </c>
      <c r="F20" s="46" t="s">
        <v>907</v>
      </c>
      <c r="G20" s="45" t="s">
        <v>908</v>
      </c>
      <c r="H20" s="45">
        <v>5.76</v>
      </c>
      <c r="I20" s="45">
        <v>10</v>
      </c>
      <c r="J20" s="46" t="s">
        <v>904</v>
      </c>
      <c r="K20" s="46" t="s">
        <v>30</v>
      </c>
      <c r="L20" s="45" t="s">
        <v>31</v>
      </c>
      <c r="M20" s="45" t="s">
        <v>178</v>
      </c>
      <c r="N20" s="47">
        <v>15508</v>
      </c>
      <c r="O20" s="46" t="s">
        <v>905</v>
      </c>
      <c r="P20" s="48">
        <v>101091380.66</v>
      </c>
      <c r="Q20" s="45" t="s">
        <v>43</v>
      </c>
      <c r="R20" s="45"/>
    </row>
    <row r="21" spans="1:18" ht="135" x14ac:dyDescent="0.25">
      <c r="A21" s="45" t="s">
        <v>1679</v>
      </c>
      <c r="B21" s="46" t="s">
        <v>170</v>
      </c>
      <c r="C21" s="46" t="s">
        <v>184</v>
      </c>
      <c r="D21" s="46" t="s">
        <v>64</v>
      </c>
      <c r="E21" s="46" t="s">
        <v>115</v>
      </c>
      <c r="F21" s="46" t="s">
        <v>907</v>
      </c>
      <c r="G21" s="45" t="s">
        <v>909</v>
      </c>
      <c r="H21" s="45">
        <v>3.1850000000000001</v>
      </c>
      <c r="I21" s="45">
        <v>10</v>
      </c>
      <c r="J21" s="46" t="s">
        <v>904</v>
      </c>
      <c r="K21" s="46" t="s">
        <v>30</v>
      </c>
      <c r="L21" s="45" t="s">
        <v>31</v>
      </c>
      <c r="M21" s="45" t="s">
        <v>178</v>
      </c>
      <c r="N21" s="47">
        <v>15508</v>
      </c>
      <c r="O21" s="46" t="s">
        <v>905</v>
      </c>
      <c r="P21" s="48">
        <v>55898619.340000004</v>
      </c>
      <c r="Q21" s="45" t="s">
        <v>43</v>
      </c>
      <c r="R21" s="45"/>
    </row>
    <row r="22" spans="1:18" ht="135" x14ac:dyDescent="0.25">
      <c r="A22" s="45" t="s">
        <v>1680</v>
      </c>
      <c r="B22" s="46" t="s">
        <v>170</v>
      </c>
      <c r="C22" s="46" t="s">
        <v>184</v>
      </c>
      <c r="D22" s="46" t="s">
        <v>64</v>
      </c>
      <c r="E22" s="46" t="s">
        <v>115</v>
      </c>
      <c r="F22" s="46" t="s">
        <v>115</v>
      </c>
      <c r="G22" s="45" t="s">
        <v>910</v>
      </c>
      <c r="H22" s="45">
        <v>3.54</v>
      </c>
      <c r="I22" s="45">
        <v>10</v>
      </c>
      <c r="J22" s="46" t="s">
        <v>911</v>
      </c>
      <c r="K22" s="46" t="s">
        <v>30</v>
      </c>
      <c r="L22" s="45" t="s">
        <v>31</v>
      </c>
      <c r="M22" s="45" t="s">
        <v>178</v>
      </c>
      <c r="N22" s="47">
        <v>15508</v>
      </c>
      <c r="O22" s="46" t="s">
        <v>905</v>
      </c>
      <c r="P22" s="48">
        <v>13398746.380000001</v>
      </c>
      <c r="Q22" s="45" t="s">
        <v>43</v>
      </c>
      <c r="R22" s="45"/>
    </row>
    <row r="23" spans="1:18" ht="45" x14ac:dyDescent="0.25">
      <c r="A23" s="45" t="s">
        <v>1589</v>
      </c>
      <c r="B23" s="46" t="s">
        <v>570</v>
      </c>
      <c r="C23" s="46" t="s">
        <v>184</v>
      </c>
      <c r="D23" s="46" t="s">
        <v>64</v>
      </c>
      <c r="E23" s="46" t="s">
        <v>115</v>
      </c>
      <c r="F23" s="46" t="s">
        <v>120</v>
      </c>
      <c r="G23" s="45" t="s">
        <v>868</v>
      </c>
      <c r="H23" s="45">
        <v>3</v>
      </c>
      <c r="I23" s="45">
        <v>4.8</v>
      </c>
      <c r="J23" s="46" t="s">
        <v>865</v>
      </c>
      <c r="K23" s="46" t="s">
        <v>30</v>
      </c>
      <c r="L23" s="45" t="s">
        <v>31</v>
      </c>
      <c r="M23" s="45" t="s">
        <v>577</v>
      </c>
      <c r="N23" s="47">
        <v>7941</v>
      </c>
      <c r="O23" s="46" t="s">
        <v>837</v>
      </c>
      <c r="P23" s="48">
        <v>18000000</v>
      </c>
      <c r="Q23" s="45" t="s">
        <v>49</v>
      </c>
      <c r="R23" s="45"/>
    </row>
    <row r="24" spans="1:18" ht="45" x14ac:dyDescent="0.25">
      <c r="A24" s="45" t="s">
        <v>1590</v>
      </c>
      <c r="B24" s="46" t="s">
        <v>570</v>
      </c>
      <c r="C24" s="46" t="s">
        <v>184</v>
      </c>
      <c r="D24" s="46" t="s">
        <v>64</v>
      </c>
      <c r="E24" s="46" t="s">
        <v>115</v>
      </c>
      <c r="F24" s="46" t="s">
        <v>118</v>
      </c>
      <c r="G24" s="45" t="s">
        <v>871</v>
      </c>
      <c r="H24" s="45">
        <v>3</v>
      </c>
      <c r="I24" s="45">
        <v>6.1</v>
      </c>
      <c r="J24" s="46" t="s">
        <v>865</v>
      </c>
      <c r="K24" s="46" t="s">
        <v>30</v>
      </c>
      <c r="L24" s="45" t="s">
        <v>31</v>
      </c>
      <c r="M24" s="45" t="s">
        <v>577</v>
      </c>
      <c r="N24" s="47">
        <v>7941</v>
      </c>
      <c r="O24" s="46" t="s">
        <v>837</v>
      </c>
      <c r="P24" s="48">
        <v>18000000</v>
      </c>
      <c r="Q24" s="45" t="s">
        <v>49</v>
      </c>
      <c r="R24" s="45"/>
    </row>
    <row r="25" spans="1:18" ht="45" x14ac:dyDescent="0.25">
      <c r="A25" s="45" t="s">
        <v>1681</v>
      </c>
      <c r="B25" s="46" t="s">
        <v>212</v>
      </c>
      <c r="C25" s="46" t="s">
        <v>184</v>
      </c>
      <c r="D25" s="46" t="s">
        <v>64</v>
      </c>
      <c r="E25" s="46" t="s">
        <v>115</v>
      </c>
      <c r="F25" s="46" t="s">
        <v>225</v>
      </c>
      <c r="G25" s="45" t="s">
        <v>226</v>
      </c>
      <c r="H25" s="45">
        <v>16.195</v>
      </c>
      <c r="I25" s="45">
        <v>10.5</v>
      </c>
      <c r="J25" s="46" t="s">
        <v>216</v>
      </c>
      <c r="K25" s="46" t="s">
        <v>30</v>
      </c>
      <c r="L25" s="45" t="s">
        <v>31</v>
      </c>
      <c r="M25" s="45" t="s">
        <v>227</v>
      </c>
      <c r="N25" s="47">
        <v>10117</v>
      </c>
      <c r="O25" s="46" t="s">
        <v>217</v>
      </c>
      <c r="P25" s="48">
        <v>160000000</v>
      </c>
      <c r="Q25" s="45" t="s">
        <v>43</v>
      </c>
      <c r="R25" s="45"/>
    </row>
    <row r="26" spans="1:18" ht="45" x14ac:dyDescent="0.25">
      <c r="A26" s="45" t="s">
        <v>1591</v>
      </c>
      <c r="B26" s="46" t="s">
        <v>570</v>
      </c>
      <c r="C26" s="46" t="s">
        <v>184</v>
      </c>
      <c r="D26" s="46" t="s">
        <v>64</v>
      </c>
      <c r="E26" s="46" t="s">
        <v>115</v>
      </c>
      <c r="F26" s="46" t="s">
        <v>961</v>
      </c>
      <c r="G26" s="45" t="s">
        <v>962</v>
      </c>
      <c r="H26" s="45">
        <v>2</v>
      </c>
      <c r="I26" s="45">
        <v>4.4000000000000004</v>
      </c>
      <c r="J26" s="46" t="s">
        <v>865</v>
      </c>
      <c r="K26" s="46" t="s">
        <v>30</v>
      </c>
      <c r="L26" s="45" t="s">
        <v>31</v>
      </c>
      <c r="M26" s="45" t="s">
        <v>577</v>
      </c>
      <c r="N26" s="47">
        <v>7941</v>
      </c>
      <c r="O26" s="46" t="s">
        <v>837</v>
      </c>
      <c r="P26" s="48">
        <v>12000000</v>
      </c>
      <c r="Q26" s="45" t="s">
        <v>49</v>
      </c>
      <c r="R26" s="45"/>
    </row>
    <row r="27" spans="1:18" ht="45" x14ac:dyDescent="0.25">
      <c r="A27" s="45" t="s">
        <v>1592</v>
      </c>
      <c r="B27" s="46" t="s">
        <v>570</v>
      </c>
      <c r="C27" s="46" t="s">
        <v>184</v>
      </c>
      <c r="D27" s="46" t="s">
        <v>64</v>
      </c>
      <c r="E27" s="46" t="s">
        <v>115</v>
      </c>
      <c r="F27" s="46" t="s">
        <v>118</v>
      </c>
      <c r="G27" s="45" t="s">
        <v>963</v>
      </c>
      <c r="H27" s="45">
        <v>2</v>
      </c>
      <c r="I27" s="45">
        <v>4.5</v>
      </c>
      <c r="J27" s="46" t="s">
        <v>865</v>
      </c>
      <c r="K27" s="46" t="s">
        <v>30</v>
      </c>
      <c r="L27" s="45" t="s">
        <v>31</v>
      </c>
      <c r="M27" s="45" t="s">
        <v>577</v>
      </c>
      <c r="N27" s="47">
        <v>7941</v>
      </c>
      <c r="O27" s="46" t="s">
        <v>837</v>
      </c>
      <c r="P27" s="48">
        <v>12000000</v>
      </c>
      <c r="Q27" s="45" t="s">
        <v>49</v>
      </c>
      <c r="R27" s="45"/>
    </row>
    <row r="28" spans="1:18" ht="45" x14ac:dyDescent="0.25">
      <c r="A28" s="45" t="s">
        <v>1593</v>
      </c>
      <c r="B28" s="46" t="s">
        <v>570</v>
      </c>
      <c r="C28" s="46" t="s">
        <v>184</v>
      </c>
      <c r="D28" s="46" t="s">
        <v>64</v>
      </c>
      <c r="E28" s="46" t="s">
        <v>115</v>
      </c>
      <c r="F28" s="46" t="s">
        <v>119</v>
      </c>
      <c r="G28" s="45" t="s">
        <v>964</v>
      </c>
      <c r="H28" s="45">
        <v>5</v>
      </c>
      <c r="I28" s="45">
        <v>4.5</v>
      </c>
      <c r="J28" s="46" t="s">
        <v>865</v>
      </c>
      <c r="K28" s="46" t="s">
        <v>30</v>
      </c>
      <c r="L28" s="45" t="s">
        <v>31</v>
      </c>
      <c r="M28" s="45" t="s">
        <v>965</v>
      </c>
      <c r="N28" s="47">
        <v>7941</v>
      </c>
      <c r="O28" s="46" t="s">
        <v>837</v>
      </c>
      <c r="P28" s="48">
        <v>30000000</v>
      </c>
      <c r="Q28" s="45" t="s">
        <v>49</v>
      </c>
      <c r="R28" s="45"/>
    </row>
    <row r="29" spans="1:18" ht="45" x14ac:dyDescent="0.25">
      <c r="A29" s="45" t="s">
        <v>1594</v>
      </c>
      <c r="B29" s="46" t="s">
        <v>570</v>
      </c>
      <c r="C29" s="46" t="s">
        <v>184</v>
      </c>
      <c r="D29" s="46" t="s">
        <v>64</v>
      </c>
      <c r="E29" s="46" t="s">
        <v>115</v>
      </c>
      <c r="F29" s="46" t="s">
        <v>119</v>
      </c>
      <c r="G29" s="45" t="s">
        <v>966</v>
      </c>
      <c r="H29" s="45">
        <v>3</v>
      </c>
      <c r="I29" s="45">
        <v>4</v>
      </c>
      <c r="J29" s="46" t="s">
        <v>865</v>
      </c>
      <c r="K29" s="46" t="s">
        <v>30</v>
      </c>
      <c r="L29" s="45" t="s">
        <v>31</v>
      </c>
      <c r="M29" s="45" t="s">
        <v>577</v>
      </c>
      <c r="N29" s="47">
        <v>7941</v>
      </c>
      <c r="O29" s="46" t="s">
        <v>837</v>
      </c>
      <c r="P29" s="48">
        <v>18000000</v>
      </c>
      <c r="Q29" s="45" t="s">
        <v>49</v>
      </c>
      <c r="R29" s="45"/>
    </row>
    <row r="30" spans="1:18" ht="45" x14ac:dyDescent="0.25">
      <c r="A30" s="45" t="s">
        <v>1595</v>
      </c>
      <c r="B30" s="46" t="s">
        <v>570</v>
      </c>
      <c r="C30" s="46" t="s">
        <v>184</v>
      </c>
      <c r="D30" s="46" t="s">
        <v>64</v>
      </c>
      <c r="E30" s="46" t="s">
        <v>115</v>
      </c>
      <c r="F30" s="46" t="s">
        <v>117</v>
      </c>
      <c r="G30" s="45" t="s">
        <v>967</v>
      </c>
      <c r="H30" s="45">
        <v>5.6</v>
      </c>
      <c r="I30" s="45">
        <v>3.6</v>
      </c>
      <c r="J30" s="46" t="s">
        <v>865</v>
      </c>
      <c r="K30" s="46" t="s">
        <v>30</v>
      </c>
      <c r="L30" s="45" t="s">
        <v>31</v>
      </c>
      <c r="M30" s="45" t="s">
        <v>577</v>
      </c>
      <c r="N30" s="47">
        <v>7941</v>
      </c>
      <c r="O30" s="46" t="s">
        <v>837</v>
      </c>
      <c r="P30" s="48">
        <v>33600000</v>
      </c>
      <c r="Q30" s="45" t="s">
        <v>49</v>
      </c>
      <c r="R30" s="45"/>
    </row>
    <row r="31" spans="1:18" ht="120" x14ac:dyDescent="0.25">
      <c r="A31" s="45" t="s">
        <v>1596</v>
      </c>
      <c r="B31" s="46" t="s">
        <v>570</v>
      </c>
      <c r="C31" s="46" t="s">
        <v>184</v>
      </c>
      <c r="D31" s="46" t="s">
        <v>64</v>
      </c>
      <c r="E31" s="46" t="s">
        <v>968</v>
      </c>
      <c r="F31" s="46" t="s">
        <v>969</v>
      </c>
      <c r="G31" s="45" t="s">
        <v>970</v>
      </c>
      <c r="H31" s="45">
        <v>19</v>
      </c>
      <c r="I31" s="45">
        <v>3.5</v>
      </c>
      <c r="J31" s="46" t="s">
        <v>865</v>
      </c>
      <c r="K31" s="46" t="s">
        <v>30</v>
      </c>
      <c r="L31" s="45" t="s">
        <v>31</v>
      </c>
      <c r="M31" s="45" t="s">
        <v>577</v>
      </c>
      <c r="N31" s="47">
        <v>2000</v>
      </c>
      <c r="O31" s="46" t="s">
        <v>837</v>
      </c>
      <c r="P31" s="48">
        <v>114000000</v>
      </c>
      <c r="Q31" s="45" t="s">
        <v>49</v>
      </c>
      <c r="R31" s="45" t="s">
        <v>1539</v>
      </c>
    </row>
    <row r="32" spans="1:18" ht="24.75" customHeight="1" x14ac:dyDescent="0.25">
      <c r="A32" s="45" t="s">
        <v>1597</v>
      </c>
      <c r="B32" s="46" t="s">
        <v>570</v>
      </c>
      <c r="C32" s="46" t="s">
        <v>184</v>
      </c>
      <c r="D32" s="46" t="s">
        <v>64</v>
      </c>
      <c r="E32" s="46" t="s">
        <v>65</v>
      </c>
      <c r="F32" s="46" t="s">
        <v>971</v>
      </c>
      <c r="G32" s="45" t="s">
        <v>581</v>
      </c>
      <c r="H32" s="45">
        <v>3</v>
      </c>
      <c r="I32" s="45">
        <v>6</v>
      </c>
      <c r="J32" s="46" t="s">
        <v>865</v>
      </c>
      <c r="K32" s="46" t="s">
        <v>30</v>
      </c>
      <c r="L32" s="45" t="s">
        <v>31</v>
      </c>
      <c r="M32" s="45" t="s">
        <v>577</v>
      </c>
      <c r="N32" s="47">
        <v>5127</v>
      </c>
      <c r="O32" s="46" t="s">
        <v>837</v>
      </c>
      <c r="P32" s="48">
        <v>18000000</v>
      </c>
      <c r="Q32" s="45" t="s">
        <v>49</v>
      </c>
      <c r="R32" s="45" t="s">
        <v>1540</v>
      </c>
    </row>
    <row r="33" spans="1:18" ht="24.75" customHeight="1" x14ac:dyDescent="0.25">
      <c r="A33" s="45" t="s">
        <v>1598</v>
      </c>
      <c r="B33" s="46" t="s">
        <v>570</v>
      </c>
      <c r="C33" s="46" t="s">
        <v>184</v>
      </c>
      <c r="D33" s="46" t="s">
        <v>64</v>
      </c>
      <c r="E33" s="46" t="s">
        <v>65</v>
      </c>
      <c r="F33" s="46" t="s">
        <v>972</v>
      </c>
      <c r="G33" s="45" t="s">
        <v>973</v>
      </c>
      <c r="H33" s="45">
        <v>2</v>
      </c>
      <c r="I33" s="45">
        <v>3.6</v>
      </c>
      <c r="J33" s="46" t="s">
        <v>974</v>
      </c>
      <c r="K33" s="46" t="s">
        <v>55</v>
      </c>
      <c r="L33" s="45" t="s">
        <v>31</v>
      </c>
      <c r="M33" s="45" t="s">
        <v>577</v>
      </c>
      <c r="N33" s="47">
        <v>5127</v>
      </c>
      <c r="O33" s="46" t="s">
        <v>975</v>
      </c>
      <c r="P33" s="48">
        <v>22000000</v>
      </c>
      <c r="Q33" s="45" t="s">
        <v>49</v>
      </c>
      <c r="R33" s="45" t="s">
        <v>1541</v>
      </c>
    </row>
    <row r="34" spans="1:18" ht="45" x14ac:dyDescent="0.25">
      <c r="A34" s="45" t="s">
        <v>1599</v>
      </c>
      <c r="B34" s="46" t="s">
        <v>570</v>
      </c>
      <c r="C34" s="46" t="s">
        <v>184</v>
      </c>
      <c r="D34" s="46" t="s">
        <v>64</v>
      </c>
      <c r="E34" s="46" t="s">
        <v>65</v>
      </c>
      <c r="F34" s="46" t="s">
        <v>976</v>
      </c>
      <c r="G34" s="45" t="s">
        <v>977</v>
      </c>
      <c r="H34" s="45">
        <v>1</v>
      </c>
      <c r="I34" s="45">
        <v>4</v>
      </c>
      <c r="J34" s="46" t="s">
        <v>865</v>
      </c>
      <c r="K34" s="46" t="s">
        <v>30</v>
      </c>
      <c r="L34" s="45" t="s">
        <v>31</v>
      </c>
      <c r="M34" s="45" t="s">
        <v>965</v>
      </c>
      <c r="N34" s="47">
        <v>5127</v>
      </c>
      <c r="O34" s="46" t="s">
        <v>837</v>
      </c>
      <c r="P34" s="48">
        <v>6000000</v>
      </c>
      <c r="Q34" s="45" t="s">
        <v>49</v>
      </c>
      <c r="R34" s="45"/>
    </row>
    <row r="35" spans="1:18" ht="45" x14ac:dyDescent="0.25">
      <c r="A35" s="45" t="s">
        <v>1600</v>
      </c>
      <c r="B35" s="46" t="s">
        <v>570</v>
      </c>
      <c r="C35" s="46" t="s">
        <v>184</v>
      </c>
      <c r="D35" s="46" t="s">
        <v>64</v>
      </c>
      <c r="E35" s="46" t="s">
        <v>65</v>
      </c>
      <c r="F35" s="46" t="s">
        <v>978</v>
      </c>
      <c r="G35" s="45" t="s">
        <v>979</v>
      </c>
      <c r="H35" s="45">
        <v>0.5</v>
      </c>
      <c r="I35" s="45">
        <v>3.5</v>
      </c>
      <c r="J35" s="46" t="s">
        <v>865</v>
      </c>
      <c r="K35" s="46" t="s">
        <v>30</v>
      </c>
      <c r="L35" s="45" t="s">
        <v>31</v>
      </c>
      <c r="M35" s="45" t="s">
        <v>577</v>
      </c>
      <c r="N35" s="47">
        <v>5127</v>
      </c>
      <c r="O35" s="46" t="s">
        <v>837</v>
      </c>
      <c r="P35" s="48">
        <v>3000000</v>
      </c>
      <c r="Q35" s="45" t="s">
        <v>49</v>
      </c>
      <c r="R35" s="45"/>
    </row>
    <row r="36" spans="1:18" ht="45" x14ac:dyDescent="0.25">
      <c r="A36" s="45" t="s">
        <v>1601</v>
      </c>
      <c r="B36" s="46" t="s">
        <v>570</v>
      </c>
      <c r="C36" s="46" t="s">
        <v>184</v>
      </c>
      <c r="D36" s="46" t="s">
        <v>64</v>
      </c>
      <c r="E36" s="46" t="s">
        <v>65</v>
      </c>
      <c r="F36" s="46" t="s">
        <v>980</v>
      </c>
      <c r="G36" s="45" t="s">
        <v>981</v>
      </c>
      <c r="H36" s="45">
        <v>2.4</v>
      </c>
      <c r="I36" s="45">
        <v>4</v>
      </c>
      <c r="J36" s="46" t="s">
        <v>982</v>
      </c>
      <c r="K36" s="46" t="s">
        <v>30</v>
      </c>
      <c r="L36" s="45" t="s">
        <v>31</v>
      </c>
      <c r="M36" s="45" t="s">
        <v>577</v>
      </c>
      <c r="N36" s="47">
        <v>5127</v>
      </c>
      <c r="O36" s="46" t="s">
        <v>837</v>
      </c>
      <c r="P36" s="48">
        <v>14400000</v>
      </c>
      <c r="Q36" s="45" t="s">
        <v>49</v>
      </c>
      <c r="R36" s="45"/>
    </row>
    <row r="37" spans="1:18" ht="45" x14ac:dyDescent="0.25">
      <c r="A37" s="45" t="s">
        <v>1602</v>
      </c>
      <c r="B37" s="46" t="s">
        <v>570</v>
      </c>
      <c r="C37" s="46" t="s">
        <v>184</v>
      </c>
      <c r="D37" s="46" t="s">
        <v>64</v>
      </c>
      <c r="E37" s="46" t="s">
        <v>65</v>
      </c>
      <c r="F37" s="46" t="s">
        <v>983</v>
      </c>
      <c r="G37" s="45" t="s">
        <v>984</v>
      </c>
      <c r="H37" s="45">
        <v>3</v>
      </c>
      <c r="I37" s="45">
        <v>4.2</v>
      </c>
      <c r="J37" s="46" t="s">
        <v>865</v>
      </c>
      <c r="K37" s="46" t="s">
        <v>30</v>
      </c>
      <c r="L37" s="45" t="s">
        <v>31</v>
      </c>
      <c r="M37" s="45" t="s">
        <v>577</v>
      </c>
      <c r="N37" s="47">
        <v>5127</v>
      </c>
      <c r="O37" s="46" t="s">
        <v>837</v>
      </c>
      <c r="P37" s="48">
        <v>18000000</v>
      </c>
      <c r="Q37" s="45" t="s">
        <v>49</v>
      </c>
      <c r="R37" s="45"/>
    </row>
    <row r="38" spans="1:18" ht="45" x14ac:dyDescent="0.25">
      <c r="A38" s="45" t="s">
        <v>1603</v>
      </c>
      <c r="B38" s="46" t="s">
        <v>570</v>
      </c>
      <c r="C38" s="46" t="s">
        <v>184</v>
      </c>
      <c r="D38" s="46" t="s">
        <v>64</v>
      </c>
      <c r="E38" s="46" t="s">
        <v>968</v>
      </c>
      <c r="F38" s="46" t="s">
        <v>985</v>
      </c>
      <c r="G38" s="45" t="s">
        <v>986</v>
      </c>
      <c r="H38" s="45">
        <v>2</v>
      </c>
      <c r="I38" s="45">
        <v>5</v>
      </c>
      <c r="J38" s="46" t="s">
        <v>865</v>
      </c>
      <c r="K38" s="46" t="s">
        <v>30</v>
      </c>
      <c r="L38" s="45" t="s">
        <v>31</v>
      </c>
      <c r="M38" s="45" t="s">
        <v>577</v>
      </c>
      <c r="N38" s="47">
        <v>1573</v>
      </c>
      <c r="O38" s="46" t="s">
        <v>837</v>
      </c>
      <c r="P38" s="48">
        <v>12000000</v>
      </c>
      <c r="Q38" s="45" t="s">
        <v>49</v>
      </c>
      <c r="R38" s="45"/>
    </row>
    <row r="39" spans="1:18" ht="45" x14ac:dyDescent="0.25">
      <c r="A39" s="45" t="s">
        <v>1604</v>
      </c>
      <c r="B39" s="46" t="s">
        <v>570</v>
      </c>
      <c r="C39" s="46" t="s">
        <v>184</v>
      </c>
      <c r="D39" s="46" t="s">
        <v>64</v>
      </c>
      <c r="E39" s="46" t="s">
        <v>968</v>
      </c>
      <c r="F39" s="46" t="s">
        <v>987</v>
      </c>
      <c r="G39" s="45" t="s">
        <v>988</v>
      </c>
      <c r="H39" s="45">
        <v>6</v>
      </c>
      <c r="I39" s="45">
        <v>3.7</v>
      </c>
      <c r="J39" s="46" t="s">
        <v>865</v>
      </c>
      <c r="K39" s="46" t="s">
        <v>30</v>
      </c>
      <c r="L39" s="45" t="s">
        <v>31</v>
      </c>
      <c r="M39" s="45" t="s">
        <v>965</v>
      </c>
      <c r="N39" s="47">
        <v>1573</v>
      </c>
      <c r="O39" s="46" t="s">
        <v>837</v>
      </c>
      <c r="P39" s="48">
        <v>36000000</v>
      </c>
      <c r="Q39" s="45" t="s">
        <v>49</v>
      </c>
      <c r="R39" s="45"/>
    </row>
    <row r="40" spans="1:18" ht="45" x14ac:dyDescent="0.25">
      <c r="A40" s="45" t="s">
        <v>1605</v>
      </c>
      <c r="B40" s="46" t="s">
        <v>570</v>
      </c>
      <c r="C40" s="46" t="s">
        <v>184</v>
      </c>
      <c r="D40" s="46" t="s">
        <v>64</v>
      </c>
      <c r="E40" s="46" t="s">
        <v>65</v>
      </c>
      <c r="F40" s="46" t="s">
        <v>989</v>
      </c>
      <c r="G40" s="45" t="s">
        <v>990</v>
      </c>
      <c r="H40" s="45">
        <v>2</v>
      </c>
      <c r="I40" s="45">
        <v>4.7</v>
      </c>
      <c r="J40" s="46" t="s">
        <v>982</v>
      </c>
      <c r="K40" s="46" t="s">
        <v>30</v>
      </c>
      <c r="L40" s="45" t="s">
        <v>31</v>
      </c>
      <c r="M40" s="45" t="s">
        <v>577</v>
      </c>
      <c r="N40" s="47">
        <v>5127</v>
      </c>
      <c r="O40" s="46" t="s">
        <v>837</v>
      </c>
      <c r="P40" s="48">
        <v>12000000</v>
      </c>
      <c r="Q40" s="45" t="s">
        <v>49</v>
      </c>
      <c r="R40" s="45"/>
    </row>
    <row r="41" spans="1:18" ht="45" x14ac:dyDescent="0.25">
      <c r="A41" s="45" t="s">
        <v>1606</v>
      </c>
      <c r="B41" s="46" t="s">
        <v>570</v>
      </c>
      <c r="C41" s="46" t="s">
        <v>184</v>
      </c>
      <c r="D41" s="46" t="s">
        <v>64</v>
      </c>
      <c r="E41" s="46" t="s">
        <v>65</v>
      </c>
      <c r="F41" s="46" t="s">
        <v>588</v>
      </c>
      <c r="G41" s="45" t="s">
        <v>991</v>
      </c>
      <c r="H41" s="45">
        <v>1</v>
      </c>
      <c r="I41" s="45">
        <v>4.4000000000000004</v>
      </c>
      <c r="J41" s="46" t="s">
        <v>840</v>
      </c>
      <c r="K41" s="46" t="s">
        <v>30</v>
      </c>
      <c r="L41" s="45" t="s">
        <v>31</v>
      </c>
      <c r="M41" s="45" t="s">
        <v>577</v>
      </c>
      <c r="N41" s="47">
        <v>5127</v>
      </c>
      <c r="O41" s="46" t="s">
        <v>837</v>
      </c>
      <c r="P41" s="48">
        <v>6000000</v>
      </c>
      <c r="Q41" s="45" t="s">
        <v>49</v>
      </c>
      <c r="R41" s="45"/>
    </row>
    <row r="42" spans="1:18" ht="45" x14ac:dyDescent="0.25">
      <c r="A42" s="45" t="s">
        <v>1607</v>
      </c>
      <c r="B42" s="46" t="s">
        <v>570</v>
      </c>
      <c r="C42" s="46" t="s">
        <v>184</v>
      </c>
      <c r="D42" s="46" t="s">
        <v>64</v>
      </c>
      <c r="E42" s="46" t="s">
        <v>115</v>
      </c>
      <c r="F42" s="46" t="s">
        <v>992</v>
      </c>
      <c r="G42" s="45" t="s">
        <v>993</v>
      </c>
      <c r="H42" s="45">
        <v>0.9</v>
      </c>
      <c r="I42" s="45">
        <v>3.4</v>
      </c>
      <c r="J42" s="46" t="s">
        <v>865</v>
      </c>
      <c r="K42" s="46" t="s">
        <v>30</v>
      </c>
      <c r="L42" s="45" t="s">
        <v>31</v>
      </c>
      <c r="M42" s="45" t="s">
        <v>577</v>
      </c>
      <c r="N42" s="47">
        <v>7941</v>
      </c>
      <c r="O42" s="46" t="s">
        <v>837</v>
      </c>
      <c r="P42" s="48">
        <v>5400000</v>
      </c>
      <c r="Q42" s="45" t="s">
        <v>49</v>
      </c>
      <c r="R42" s="45"/>
    </row>
    <row r="43" spans="1:18" ht="165" x14ac:dyDescent="0.25">
      <c r="A43" s="45" t="s">
        <v>1608</v>
      </c>
      <c r="B43" s="46" t="s">
        <v>570</v>
      </c>
      <c r="C43" s="46" t="s">
        <v>184</v>
      </c>
      <c r="D43" s="46" t="s">
        <v>64</v>
      </c>
      <c r="E43" s="46" t="s">
        <v>968</v>
      </c>
      <c r="F43" s="46" t="s">
        <v>1028</v>
      </c>
      <c r="G43" s="45" t="s">
        <v>1029</v>
      </c>
      <c r="H43" s="45">
        <v>0.2</v>
      </c>
      <c r="I43" s="45">
        <v>6</v>
      </c>
      <c r="J43" s="46" t="s">
        <v>1030</v>
      </c>
      <c r="K43" s="46" t="s">
        <v>30</v>
      </c>
      <c r="L43" s="45" t="s">
        <v>31</v>
      </c>
      <c r="M43" s="45" t="s">
        <v>577</v>
      </c>
      <c r="N43" s="47">
        <v>5127</v>
      </c>
      <c r="O43" s="46" t="s">
        <v>1031</v>
      </c>
      <c r="P43" s="48">
        <v>89500000</v>
      </c>
      <c r="Q43" s="45" t="s">
        <v>49</v>
      </c>
      <c r="R43" s="45" t="s">
        <v>1543</v>
      </c>
    </row>
    <row r="44" spans="1:18" ht="90" x14ac:dyDescent="0.25">
      <c r="A44" s="45" t="s">
        <v>1609</v>
      </c>
      <c r="B44" s="46" t="s">
        <v>170</v>
      </c>
      <c r="C44" s="46" t="s">
        <v>502</v>
      </c>
      <c r="D44" s="46" t="s">
        <v>34</v>
      </c>
      <c r="E44" s="46" t="s">
        <v>108</v>
      </c>
      <c r="F44" s="46" t="s">
        <v>845</v>
      </c>
      <c r="G44" s="45" t="s">
        <v>846</v>
      </c>
      <c r="H44" s="45">
        <v>8.74</v>
      </c>
      <c r="I44" s="45">
        <v>7</v>
      </c>
      <c r="J44" s="46" t="s">
        <v>847</v>
      </c>
      <c r="K44" s="46" t="s">
        <v>55</v>
      </c>
      <c r="L44" s="45" t="s">
        <v>31</v>
      </c>
      <c r="M44" s="45" t="s">
        <v>178</v>
      </c>
      <c r="N44" s="47">
        <v>19181</v>
      </c>
      <c r="O44" s="46" t="s">
        <v>848</v>
      </c>
      <c r="P44" s="48">
        <v>149504327.97</v>
      </c>
      <c r="Q44" s="45" t="s">
        <v>49</v>
      </c>
      <c r="R44" s="45"/>
    </row>
    <row r="45" spans="1:18" ht="30" x14ac:dyDescent="0.25">
      <c r="A45" s="45" t="s">
        <v>1682</v>
      </c>
      <c r="B45" s="46" t="s">
        <v>518</v>
      </c>
      <c r="C45" s="46" t="s">
        <v>502</v>
      </c>
      <c r="D45" s="46" t="s">
        <v>34</v>
      </c>
      <c r="E45" s="46" t="s">
        <v>34</v>
      </c>
      <c r="F45" s="46" t="s">
        <v>646</v>
      </c>
      <c r="G45" s="45" t="s">
        <v>647</v>
      </c>
      <c r="H45" s="45">
        <v>1</v>
      </c>
      <c r="I45" s="45">
        <v>5</v>
      </c>
      <c r="J45" s="46" t="s">
        <v>648</v>
      </c>
      <c r="K45" s="46" t="s">
        <v>55</v>
      </c>
      <c r="L45" s="45" t="s">
        <v>31</v>
      </c>
      <c r="M45" s="45" t="s">
        <v>527</v>
      </c>
      <c r="N45" s="47">
        <v>300</v>
      </c>
      <c r="O45" s="46" t="s">
        <v>649</v>
      </c>
      <c r="P45" s="48">
        <v>3500000</v>
      </c>
      <c r="Q45" s="45" t="s">
        <v>43</v>
      </c>
      <c r="R45" s="45"/>
    </row>
    <row r="46" spans="1:18" ht="30" x14ac:dyDescent="0.25">
      <c r="A46" s="45" t="s">
        <v>1683</v>
      </c>
      <c r="B46" s="46" t="s">
        <v>518</v>
      </c>
      <c r="C46" s="46" t="s">
        <v>502</v>
      </c>
      <c r="D46" s="46" t="s">
        <v>34</v>
      </c>
      <c r="E46" s="46" t="s">
        <v>34</v>
      </c>
      <c r="F46" s="46" t="s">
        <v>656</v>
      </c>
      <c r="G46" s="45" t="s">
        <v>657</v>
      </c>
      <c r="H46" s="45">
        <v>3</v>
      </c>
      <c r="I46" s="45">
        <v>4</v>
      </c>
      <c r="J46" s="46" t="s">
        <v>658</v>
      </c>
      <c r="K46" s="46" t="s">
        <v>55</v>
      </c>
      <c r="L46" s="45" t="s">
        <v>31</v>
      </c>
      <c r="M46" s="45" t="s">
        <v>527</v>
      </c>
      <c r="N46" s="47">
        <v>150</v>
      </c>
      <c r="O46" s="46" t="s">
        <v>659</v>
      </c>
      <c r="P46" s="48">
        <v>5000000</v>
      </c>
      <c r="Q46" s="45" t="s">
        <v>43</v>
      </c>
      <c r="R46" s="45"/>
    </row>
    <row r="47" spans="1:18" ht="45" x14ac:dyDescent="0.25">
      <c r="A47" s="45" t="s">
        <v>1684</v>
      </c>
      <c r="B47" s="46" t="s">
        <v>518</v>
      </c>
      <c r="C47" s="46" t="s">
        <v>502</v>
      </c>
      <c r="D47" s="46" t="s">
        <v>34</v>
      </c>
      <c r="E47" s="46" t="s">
        <v>34</v>
      </c>
      <c r="F47" s="46" t="s">
        <v>105</v>
      </c>
      <c r="G47" s="45" t="s">
        <v>660</v>
      </c>
      <c r="H47" s="45">
        <v>4</v>
      </c>
      <c r="I47" s="45">
        <v>5</v>
      </c>
      <c r="J47" s="46" t="s">
        <v>661</v>
      </c>
      <c r="K47" s="46" t="s">
        <v>30</v>
      </c>
      <c r="L47" s="45" t="s">
        <v>31</v>
      </c>
      <c r="M47" s="45" t="s">
        <v>527</v>
      </c>
      <c r="N47" s="47">
        <v>350</v>
      </c>
      <c r="O47" s="46" t="s">
        <v>662</v>
      </c>
      <c r="P47" s="48">
        <v>3500000</v>
      </c>
      <c r="Q47" s="45" t="s">
        <v>43</v>
      </c>
      <c r="R47" s="45"/>
    </row>
    <row r="48" spans="1:18" ht="45" x14ac:dyDescent="0.25">
      <c r="A48" s="45" t="s">
        <v>1685</v>
      </c>
      <c r="B48" s="46" t="s">
        <v>518</v>
      </c>
      <c r="C48" s="46" t="s">
        <v>502</v>
      </c>
      <c r="D48" s="46" t="s">
        <v>34</v>
      </c>
      <c r="E48" s="46" t="s">
        <v>34</v>
      </c>
      <c r="F48" s="46" t="s">
        <v>663</v>
      </c>
      <c r="G48" s="45" t="s">
        <v>664</v>
      </c>
      <c r="H48" s="45">
        <v>2.5</v>
      </c>
      <c r="I48" s="45">
        <v>4</v>
      </c>
      <c r="J48" s="46" t="s">
        <v>665</v>
      </c>
      <c r="K48" s="46" t="s">
        <v>30</v>
      </c>
      <c r="L48" s="45" t="s">
        <v>31</v>
      </c>
      <c r="M48" s="45" t="s">
        <v>524</v>
      </c>
      <c r="N48" s="47">
        <v>150</v>
      </c>
      <c r="O48" s="46" t="s">
        <v>662</v>
      </c>
      <c r="P48" s="48">
        <v>4000000</v>
      </c>
      <c r="Q48" s="45" t="s">
        <v>43</v>
      </c>
      <c r="R48" s="45"/>
    </row>
    <row r="49" spans="1:18" ht="45" x14ac:dyDescent="0.25">
      <c r="A49" s="45" t="s">
        <v>1686</v>
      </c>
      <c r="B49" s="46" t="s">
        <v>518</v>
      </c>
      <c r="C49" s="46" t="s">
        <v>502</v>
      </c>
      <c r="D49" s="46" t="s">
        <v>34</v>
      </c>
      <c r="E49" s="46" t="s">
        <v>503</v>
      </c>
      <c r="F49" s="46" t="s">
        <v>671</v>
      </c>
      <c r="G49" s="45" t="s">
        <v>672</v>
      </c>
      <c r="H49" s="45">
        <v>2.5</v>
      </c>
      <c r="I49" s="45">
        <v>5</v>
      </c>
      <c r="J49" s="46" t="s">
        <v>673</v>
      </c>
      <c r="K49" s="46" t="s">
        <v>30</v>
      </c>
      <c r="L49" s="45" t="s">
        <v>31</v>
      </c>
      <c r="M49" s="45" t="s">
        <v>527</v>
      </c>
      <c r="N49" s="47">
        <v>400</v>
      </c>
      <c r="O49" s="46" t="s">
        <v>674</v>
      </c>
      <c r="P49" s="48">
        <v>4000000</v>
      </c>
      <c r="Q49" s="45" t="s">
        <v>43</v>
      </c>
      <c r="R49" s="45"/>
    </row>
    <row r="50" spans="1:18" ht="30" x14ac:dyDescent="0.25">
      <c r="A50" s="45" t="s">
        <v>1687</v>
      </c>
      <c r="B50" s="46" t="s">
        <v>518</v>
      </c>
      <c r="C50" s="46" t="s">
        <v>502</v>
      </c>
      <c r="D50" s="46" t="s">
        <v>34</v>
      </c>
      <c r="E50" s="46" t="s">
        <v>503</v>
      </c>
      <c r="F50" s="46" t="s">
        <v>675</v>
      </c>
      <c r="G50" s="45" t="s">
        <v>676</v>
      </c>
      <c r="H50" s="45">
        <v>2</v>
      </c>
      <c r="I50" s="45">
        <v>5</v>
      </c>
      <c r="J50" s="46" t="s">
        <v>677</v>
      </c>
      <c r="K50" s="46" t="s">
        <v>55</v>
      </c>
      <c r="L50" s="45" t="s">
        <v>31</v>
      </c>
      <c r="M50" s="45" t="s">
        <v>527</v>
      </c>
      <c r="N50" s="47">
        <v>250</v>
      </c>
      <c r="O50" s="46" t="s">
        <v>678</v>
      </c>
      <c r="P50" s="48">
        <v>4500000</v>
      </c>
      <c r="Q50" s="45" t="s">
        <v>43</v>
      </c>
      <c r="R50" s="45"/>
    </row>
    <row r="51" spans="1:18" ht="45" x14ac:dyDescent="0.25">
      <c r="A51" s="45" t="s">
        <v>1688</v>
      </c>
      <c r="B51" s="46" t="s">
        <v>518</v>
      </c>
      <c r="C51" s="46" t="s">
        <v>502</v>
      </c>
      <c r="D51" s="46" t="s">
        <v>34</v>
      </c>
      <c r="E51" s="46" t="s">
        <v>108</v>
      </c>
      <c r="F51" s="46" t="s">
        <v>679</v>
      </c>
      <c r="G51" s="45" t="s">
        <v>680</v>
      </c>
      <c r="H51" s="45">
        <v>1</v>
      </c>
      <c r="I51" s="45">
        <v>6</v>
      </c>
      <c r="J51" s="46" t="s">
        <v>681</v>
      </c>
      <c r="K51" s="46" t="s">
        <v>55</v>
      </c>
      <c r="L51" s="45" t="s">
        <v>31</v>
      </c>
      <c r="M51" s="45" t="s">
        <v>527</v>
      </c>
      <c r="N51" s="47">
        <v>500</v>
      </c>
      <c r="O51" s="46" t="s">
        <v>682</v>
      </c>
      <c r="P51" s="48">
        <v>6000000</v>
      </c>
      <c r="Q51" s="45" t="s">
        <v>43</v>
      </c>
      <c r="R51" s="45"/>
    </row>
    <row r="52" spans="1:18" ht="45" x14ac:dyDescent="0.25">
      <c r="A52" s="45" t="s">
        <v>1689</v>
      </c>
      <c r="B52" s="46" t="s">
        <v>518</v>
      </c>
      <c r="C52" s="46" t="s">
        <v>502</v>
      </c>
      <c r="D52" s="46" t="s">
        <v>34</v>
      </c>
      <c r="E52" s="46" t="s">
        <v>66</v>
      </c>
      <c r="F52" s="46" t="s">
        <v>686</v>
      </c>
      <c r="G52" s="45" t="s">
        <v>687</v>
      </c>
      <c r="H52" s="45">
        <v>4</v>
      </c>
      <c r="I52" s="45">
        <v>5</v>
      </c>
      <c r="J52" s="46" t="s">
        <v>688</v>
      </c>
      <c r="K52" s="46" t="s">
        <v>30</v>
      </c>
      <c r="L52" s="45" t="s">
        <v>31</v>
      </c>
      <c r="M52" s="45" t="s">
        <v>527</v>
      </c>
      <c r="N52" s="47">
        <v>500</v>
      </c>
      <c r="O52" s="46" t="s">
        <v>689</v>
      </c>
      <c r="P52" s="48">
        <v>8000000</v>
      </c>
      <c r="Q52" s="45" t="s">
        <v>43</v>
      </c>
      <c r="R52" s="45"/>
    </row>
    <row r="53" spans="1:18" ht="45" x14ac:dyDescent="0.25">
      <c r="A53" s="45" t="s">
        <v>1690</v>
      </c>
      <c r="B53" s="46" t="s">
        <v>518</v>
      </c>
      <c r="C53" s="46" t="s">
        <v>502</v>
      </c>
      <c r="D53" s="46" t="s">
        <v>34</v>
      </c>
      <c r="E53" s="46" t="s">
        <v>66</v>
      </c>
      <c r="F53" s="46" t="s">
        <v>690</v>
      </c>
      <c r="G53" s="45" t="s">
        <v>691</v>
      </c>
      <c r="H53" s="45">
        <v>4</v>
      </c>
      <c r="I53" s="45">
        <v>5</v>
      </c>
      <c r="J53" s="46" t="s">
        <v>692</v>
      </c>
      <c r="K53" s="46" t="s">
        <v>55</v>
      </c>
      <c r="L53" s="45" t="s">
        <v>31</v>
      </c>
      <c r="M53" s="45" t="s">
        <v>527</v>
      </c>
      <c r="N53" s="47">
        <v>200</v>
      </c>
      <c r="O53" s="46" t="s">
        <v>693</v>
      </c>
      <c r="P53" s="48">
        <v>5000000</v>
      </c>
      <c r="Q53" s="45" t="s">
        <v>43</v>
      </c>
      <c r="R53" s="45"/>
    </row>
    <row r="54" spans="1:18" ht="60" x14ac:dyDescent="0.25">
      <c r="A54" s="45" t="s">
        <v>1691</v>
      </c>
      <c r="B54" s="46" t="s">
        <v>518</v>
      </c>
      <c r="C54" s="46" t="s">
        <v>502</v>
      </c>
      <c r="D54" s="46" t="s">
        <v>34</v>
      </c>
      <c r="E54" s="46" t="s">
        <v>66</v>
      </c>
      <c r="F54" s="46" t="s">
        <v>694</v>
      </c>
      <c r="G54" s="45" t="s">
        <v>695</v>
      </c>
      <c r="H54" s="45">
        <v>5</v>
      </c>
      <c r="I54" s="45">
        <v>5</v>
      </c>
      <c r="J54" s="46" t="s">
        <v>696</v>
      </c>
      <c r="K54" s="46" t="s">
        <v>55</v>
      </c>
      <c r="L54" s="45" t="s">
        <v>31</v>
      </c>
      <c r="M54" s="45" t="s">
        <v>527</v>
      </c>
      <c r="N54" s="47">
        <v>450</v>
      </c>
      <c r="O54" s="46" t="s">
        <v>697</v>
      </c>
      <c r="P54" s="48">
        <v>11000000</v>
      </c>
      <c r="Q54" s="45" t="s">
        <v>43</v>
      </c>
      <c r="R54" s="45"/>
    </row>
    <row r="55" spans="1:18" ht="45" x14ac:dyDescent="0.25">
      <c r="A55" s="45" t="s">
        <v>1692</v>
      </c>
      <c r="B55" s="46" t="s">
        <v>518</v>
      </c>
      <c r="C55" s="46" t="s">
        <v>502</v>
      </c>
      <c r="D55" s="46" t="s">
        <v>34</v>
      </c>
      <c r="E55" s="46" t="s">
        <v>34</v>
      </c>
      <c r="F55" s="46" t="s">
        <v>698</v>
      </c>
      <c r="G55" s="45" t="s">
        <v>534</v>
      </c>
      <c r="H55" s="45">
        <v>8</v>
      </c>
      <c r="I55" s="45">
        <v>6</v>
      </c>
      <c r="J55" s="46" t="s">
        <v>699</v>
      </c>
      <c r="K55" s="46" t="s">
        <v>30</v>
      </c>
      <c r="L55" s="45" t="s">
        <v>31</v>
      </c>
      <c r="M55" s="45" t="s">
        <v>527</v>
      </c>
      <c r="N55" s="47">
        <v>500</v>
      </c>
      <c r="O55" s="46" t="s">
        <v>700</v>
      </c>
      <c r="P55" s="48">
        <v>15000000</v>
      </c>
      <c r="Q55" s="45" t="s">
        <v>43</v>
      </c>
      <c r="R55" s="45"/>
    </row>
    <row r="56" spans="1:18" ht="45" x14ac:dyDescent="0.25">
      <c r="A56" s="45" t="s">
        <v>1693</v>
      </c>
      <c r="B56" s="46" t="s">
        <v>518</v>
      </c>
      <c r="C56" s="46" t="s">
        <v>502</v>
      </c>
      <c r="D56" s="46" t="s">
        <v>34</v>
      </c>
      <c r="E56" s="46" t="s">
        <v>34</v>
      </c>
      <c r="F56" s="46" t="s">
        <v>121</v>
      </c>
      <c r="G56" s="45" t="s">
        <v>701</v>
      </c>
      <c r="H56" s="45">
        <v>2</v>
      </c>
      <c r="I56" s="45">
        <v>5</v>
      </c>
      <c r="J56" s="46" t="s">
        <v>702</v>
      </c>
      <c r="K56" s="46" t="s">
        <v>30</v>
      </c>
      <c r="L56" s="45" t="s">
        <v>31</v>
      </c>
      <c r="M56" s="45" t="s">
        <v>527</v>
      </c>
      <c r="N56" s="47">
        <v>350</v>
      </c>
      <c r="O56" s="46" t="s">
        <v>703</v>
      </c>
      <c r="P56" s="48">
        <v>4000000</v>
      </c>
      <c r="Q56" s="45" t="s">
        <v>43</v>
      </c>
      <c r="R56" s="45"/>
    </row>
    <row r="57" spans="1:18" ht="45" x14ac:dyDescent="0.25">
      <c r="A57" s="45" t="s">
        <v>1694</v>
      </c>
      <c r="B57" s="46" t="s">
        <v>518</v>
      </c>
      <c r="C57" s="46" t="s">
        <v>502</v>
      </c>
      <c r="D57" s="46" t="s">
        <v>34</v>
      </c>
      <c r="E57" s="46" t="s">
        <v>108</v>
      </c>
      <c r="F57" s="46" t="s">
        <v>704</v>
      </c>
      <c r="G57" s="45" t="s">
        <v>705</v>
      </c>
      <c r="H57" s="45">
        <v>3</v>
      </c>
      <c r="I57" s="45">
        <v>5</v>
      </c>
      <c r="J57" s="46" t="s">
        <v>706</v>
      </c>
      <c r="K57" s="46" t="s">
        <v>30</v>
      </c>
      <c r="L57" s="45" t="s">
        <v>31</v>
      </c>
      <c r="M57" s="45" t="s">
        <v>527</v>
      </c>
      <c r="N57" s="47">
        <v>300</v>
      </c>
      <c r="O57" s="46" t="s">
        <v>707</v>
      </c>
      <c r="P57" s="48">
        <v>2500000</v>
      </c>
      <c r="Q57" s="45" t="s">
        <v>43</v>
      </c>
      <c r="R57" s="45"/>
    </row>
    <row r="58" spans="1:18" ht="45" x14ac:dyDescent="0.25">
      <c r="A58" s="45" t="s">
        <v>1695</v>
      </c>
      <c r="B58" s="46" t="s">
        <v>518</v>
      </c>
      <c r="C58" s="46" t="s">
        <v>502</v>
      </c>
      <c r="D58" s="46" t="s">
        <v>34</v>
      </c>
      <c r="E58" s="46" t="s">
        <v>34</v>
      </c>
      <c r="F58" s="46" t="s">
        <v>708</v>
      </c>
      <c r="G58" s="45" t="s">
        <v>709</v>
      </c>
      <c r="H58" s="45">
        <v>5</v>
      </c>
      <c r="I58" s="45">
        <v>5</v>
      </c>
      <c r="J58" s="46" t="s">
        <v>710</v>
      </c>
      <c r="K58" s="46" t="s">
        <v>30</v>
      </c>
      <c r="L58" s="45" t="s">
        <v>31</v>
      </c>
      <c r="M58" s="45" t="s">
        <v>527</v>
      </c>
      <c r="N58" s="47">
        <v>250</v>
      </c>
      <c r="O58" s="46" t="s">
        <v>711</v>
      </c>
      <c r="P58" s="48">
        <v>4000000</v>
      </c>
      <c r="Q58" s="45" t="s">
        <v>43</v>
      </c>
      <c r="R58" s="45"/>
    </row>
    <row r="59" spans="1:18" ht="45" x14ac:dyDescent="0.25">
      <c r="A59" s="45" t="s">
        <v>1696</v>
      </c>
      <c r="B59" s="46" t="s">
        <v>518</v>
      </c>
      <c r="C59" s="46" t="s">
        <v>502</v>
      </c>
      <c r="D59" s="46" t="s">
        <v>34</v>
      </c>
      <c r="E59" s="46" t="s">
        <v>108</v>
      </c>
      <c r="F59" s="46" t="s">
        <v>115</v>
      </c>
      <c r="G59" s="45" t="s">
        <v>712</v>
      </c>
      <c r="H59" s="45">
        <v>1.5</v>
      </c>
      <c r="I59" s="45">
        <v>6</v>
      </c>
      <c r="J59" s="46" t="s">
        <v>713</v>
      </c>
      <c r="K59" s="46" t="s">
        <v>30</v>
      </c>
      <c r="L59" s="45" t="s">
        <v>31</v>
      </c>
      <c r="M59" s="45" t="s">
        <v>527</v>
      </c>
      <c r="N59" s="47">
        <v>350</v>
      </c>
      <c r="O59" s="46" t="s">
        <v>714</v>
      </c>
      <c r="P59" s="48">
        <v>4000000</v>
      </c>
      <c r="Q59" s="45" t="s">
        <v>43</v>
      </c>
      <c r="R59" s="45"/>
    </row>
    <row r="60" spans="1:18" ht="45" x14ac:dyDescent="0.25">
      <c r="A60" s="45" t="s">
        <v>1697</v>
      </c>
      <c r="B60" s="46" t="s">
        <v>518</v>
      </c>
      <c r="C60" s="46" t="s">
        <v>502</v>
      </c>
      <c r="D60" s="46" t="s">
        <v>34</v>
      </c>
      <c r="E60" s="46" t="s">
        <v>108</v>
      </c>
      <c r="F60" s="46" t="s">
        <v>66</v>
      </c>
      <c r="G60" s="45" t="s">
        <v>715</v>
      </c>
      <c r="H60" s="45">
        <v>2</v>
      </c>
      <c r="I60" s="45">
        <v>4</v>
      </c>
      <c r="J60" s="46" t="s">
        <v>716</v>
      </c>
      <c r="K60" s="46" t="s">
        <v>30</v>
      </c>
      <c r="L60" s="45" t="s">
        <v>31</v>
      </c>
      <c r="M60" s="45" t="s">
        <v>524</v>
      </c>
      <c r="N60" s="47">
        <v>150</v>
      </c>
      <c r="O60" s="46" t="s">
        <v>717</v>
      </c>
      <c r="P60" s="48">
        <v>1500000</v>
      </c>
      <c r="Q60" s="45" t="s">
        <v>43</v>
      </c>
      <c r="R60" s="45"/>
    </row>
    <row r="61" spans="1:18" ht="30" x14ac:dyDescent="0.25">
      <c r="A61" s="45" t="s">
        <v>1698</v>
      </c>
      <c r="B61" s="46" t="s">
        <v>518</v>
      </c>
      <c r="C61" s="46" t="s">
        <v>502</v>
      </c>
      <c r="D61" s="46" t="s">
        <v>34</v>
      </c>
      <c r="E61" s="46" t="s">
        <v>108</v>
      </c>
      <c r="F61" s="46" t="s">
        <v>718</v>
      </c>
      <c r="G61" s="45" t="s">
        <v>719</v>
      </c>
      <c r="H61" s="45">
        <v>4</v>
      </c>
      <c r="I61" s="45">
        <v>4</v>
      </c>
      <c r="J61" s="46" t="s">
        <v>720</v>
      </c>
      <c r="K61" s="46" t="s">
        <v>55</v>
      </c>
      <c r="L61" s="45" t="s">
        <v>31</v>
      </c>
      <c r="M61" s="45" t="s">
        <v>527</v>
      </c>
      <c r="N61" s="47">
        <v>500</v>
      </c>
      <c r="O61" s="46" t="s">
        <v>721</v>
      </c>
      <c r="P61" s="48">
        <v>8000000</v>
      </c>
      <c r="Q61" s="45" t="s">
        <v>43</v>
      </c>
      <c r="R61" s="45"/>
    </row>
    <row r="62" spans="1:18" ht="30" x14ac:dyDescent="0.25">
      <c r="A62" s="45" t="s">
        <v>1699</v>
      </c>
      <c r="B62" s="46" t="s">
        <v>518</v>
      </c>
      <c r="C62" s="46" t="s">
        <v>502</v>
      </c>
      <c r="D62" s="46" t="s">
        <v>34</v>
      </c>
      <c r="E62" s="46" t="s">
        <v>34</v>
      </c>
      <c r="F62" s="46" t="s">
        <v>722</v>
      </c>
      <c r="G62" s="45" t="s">
        <v>723</v>
      </c>
      <c r="H62" s="45">
        <v>4</v>
      </c>
      <c r="I62" s="45">
        <v>4</v>
      </c>
      <c r="J62" s="46" t="s">
        <v>724</v>
      </c>
      <c r="K62" s="46" t="s">
        <v>55</v>
      </c>
      <c r="L62" s="45" t="s">
        <v>31</v>
      </c>
      <c r="M62" s="45" t="s">
        <v>527</v>
      </c>
      <c r="N62" s="47">
        <v>200</v>
      </c>
      <c r="O62" s="46" t="s">
        <v>725</v>
      </c>
      <c r="P62" s="48">
        <v>3500000</v>
      </c>
      <c r="Q62" s="45" t="s">
        <v>43</v>
      </c>
      <c r="R62" s="45"/>
    </row>
    <row r="63" spans="1:18" ht="135" x14ac:dyDescent="0.25">
      <c r="A63" s="45" t="s">
        <v>1700</v>
      </c>
      <c r="B63" s="46" t="s">
        <v>170</v>
      </c>
      <c r="C63" s="46" t="s">
        <v>184</v>
      </c>
      <c r="D63" s="46" t="s">
        <v>125</v>
      </c>
      <c r="E63" s="46" t="s">
        <v>221</v>
      </c>
      <c r="F63" s="46" t="s">
        <v>912</v>
      </c>
      <c r="G63" s="45" t="s">
        <v>913</v>
      </c>
      <c r="H63" s="45">
        <v>16.195</v>
      </c>
      <c r="I63" s="45">
        <v>10</v>
      </c>
      <c r="J63" s="46" t="s">
        <v>911</v>
      </c>
      <c r="K63" s="46" t="s">
        <v>30</v>
      </c>
      <c r="L63" s="45" t="s">
        <v>31</v>
      </c>
      <c r="M63" s="45" t="s">
        <v>178</v>
      </c>
      <c r="N63" s="47">
        <v>23735</v>
      </c>
      <c r="O63" s="46" t="s">
        <v>905</v>
      </c>
      <c r="P63" s="48">
        <v>61297372.229999997</v>
      </c>
      <c r="Q63" s="45" t="s">
        <v>43</v>
      </c>
      <c r="R63" s="45"/>
    </row>
    <row r="64" spans="1:18" ht="135" x14ac:dyDescent="0.25">
      <c r="A64" s="45" t="s">
        <v>1701</v>
      </c>
      <c r="B64" s="46" t="s">
        <v>170</v>
      </c>
      <c r="C64" s="46" t="s">
        <v>184</v>
      </c>
      <c r="D64" s="46" t="s">
        <v>125</v>
      </c>
      <c r="E64" s="46" t="s">
        <v>221</v>
      </c>
      <c r="F64" s="46" t="s">
        <v>914</v>
      </c>
      <c r="G64" s="45" t="s">
        <v>915</v>
      </c>
      <c r="H64" s="45">
        <v>21.745000000000001</v>
      </c>
      <c r="I64" s="45">
        <v>10</v>
      </c>
      <c r="J64" s="46" t="s">
        <v>911</v>
      </c>
      <c r="K64" s="46" t="s">
        <v>30</v>
      </c>
      <c r="L64" s="45" t="s">
        <v>31</v>
      </c>
      <c r="M64" s="45" t="s">
        <v>178</v>
      </c>
      <c r="N64" s="47">
        <v>23735</v>
      </c>
      <c r="O64" s="46" t="s">
        <v>905</v>
      </c>
      <c r="P64" s="48">
        <v>82303881.390000001</v>
      </c>
      <c r="Q64" s="45" t="s">
        <v>43</v>
      </c>
      <c r="R64" s="45"/>
    </row>
    <row r="65" spans="1:18" ht="135" x14ac:dyDescent="0.25">
      <c r="A65" s="45" t="s">
        <v>1702</v>
      </c>
      <c r="B65" s="46" t="s">
        <v>170</v>
      </c>
      <c r="C65" s="46" t="s">
        <v>184</v>
      </c>
      <c r="D65" s="46" t="s">
        <v>125</v>
      </c>
      <c r="E65" s="46" t="s">
        <v>125</v>
      </c>
      <c r="F65" s="46" t="s">
        <v>916</v>
      </c>
      <c r="G65" s="45" t="s">
        <v>917</v>
      </c>
      <c r="H65" s="45">
        <v>6.1449999999999996</v>
      </c>
      <c r="I65" s="45">
        <v>10</v>
      </c>
      <c r="J65" s="46" t="s">
        <v>911</v>
      </c>
      <c r="K65" s="46" t="s">
        <v>30</v>
      </c>
      <c r="L65" s="45" t="s">
        <v>31</v>
      </c>
      <c r="M65" s="45" t="s">
        <v>178</v>
      </c>
      <c r="N65" s="47">
        <v>23735</v>
      </c>
      <c r="O65" s="46" t="s">
        <v>905</v>
      </c>
      <c r="P65" s="48">
        <v>44479714.153999999</v>
      </c>
      <c r="Q65" s="45" t="s">
        <v>43</v>
      </c>
      <c r="R65" s="45"/>
    </row>
    <row r="66" spans="1:18" ht="135" x14ac:dyDescent="0.25">
      <c r="A66" s="45" t="s">
        <v>1703</v>
      </c>
      <c r="B66" s="46" t="s">
        <v>170</v>
      </c>
      <c r="C66" s="46" t="s">
        <v>184</v>
      </c>
      <c r="D66" s="46" t="s">
        <v>125</v>
      </c>
      <c r="E66" s="46" t="s">
        <v>125</v>
      </c>
      <c r="F66" s="46" t="s">
        <v>918</v>
      </c>
      <c r="G66" s="45" t="s">
        <v>919</v>
      </c>
      <c r="H66" s="45">
        <v>7.06</v>
      </c>
      <c r="I66" s="45">
        <v>10</v>
      </c>
      <c r="J66" s="46" t="s">
        <v>911</v>
      </c>
      <c r="K66" s="46" t="s">
        <v>30</v>
      </c>
      <c r="L66" s="45" t="s">
        <v>31</v>
      </c>
      <c r="M66" s="45" t="s">
        <v>178</v>
      </c>
      <c r="N66" s="47">
        <v>23735</v>
      </c>
      <c r="O66" s="46" t="s">
        <v>905</v>
      </c>
      <c r="P66" s="48">
        <v>51102812.355999999</v>
      </c>
      <c r="Q66" s="45" t="s">
        <v>43</v>
      </c>
      <c r="R66" s="45"/>
    </row>
    <row r="67" spans="1:18" ht="135" x14ac:dyDescent="0.25">
      <c r="A67" s="45" t="s">
        <v>1704</v>
      </c>
      <c r="B67" s="46" t="s">
        <v>170</v>
      </c>
      <c r="C67" s="46" t="s">
        <v>184</v>
      </c>
      <c r="D67" s="46" t="s">
        <v>125</v>
      </c>
      <c r="E67" s="46" t="s">
        <v>125</v>
      </c>
      <c r="F67" s="46" t="s">
        <v>920</v>
      </c>
      <c r="G67" s="45" t="s">
        <v>921</v>
      </c>
      <c r="H67" s="45">
        <v>8.4849999999999994</v>
      </c>
      <c r="I67" s="45">
        <v>10</v>
      </c>
      <c r="J67" s="46" t="s">
        <v>911</v>
      </c>
      <c r="K67" s="46" t="s">
        <v>30</v>
      </c>
      <c r="L67" s="45" t="s">
        <v>31</v>
      </c>
      <c r="M67" s="45" t="s">
        <v>178</v>
      </c>
      <c r="N67" s="47">
        <v>23735</v>
      </c>
      <c r="O67" s="46" t="s">
        <v>905</v>
      </c>
      <c r="P67" s="48">
        <v>61417473.490000002</v>
      </c>
      <c r="Q67" s="45" t="s">
        <v>43</v>
      </c>
      <c r="R67" s="45"/>
    </row>
    <row r="68" spans="1:18" ht="135" x14ac:dyDescent="0.25">
      <c r="A68" s="45" t="s">
        <v>1705</v>
      </c>
      <c r="B68" s="46" t="s">
        <v>170</v>
      </c>
      <c r="C68" s="46" t="s">
        <v>184</v>
      </c>
      <c r="D68" s="46" t="s">
        <v>125</v>
      </c>
      <c r="E68" s="46" t="s">
        <v>125</v>
      </c>
      <c r="F68" s="46" t="s">
        <v>922</v>
      </c>
      <c r="G68" s="45" t="s">
        <v>923</v>
      </c>
      <c r="H68" s="45">
        <v>4.835</v>
      </c>
      <c r="I68" s="45">
        <v>10</v>
      </c>
      <c r="J68" s="46" t="s">
        <v>911</v>
      </c>
      <c r="K68" s="46" t="s">
        <v>30</v>
      </c>
      <c r="L68" s="45" t="s">
        <v>31</v>
      </c>
      <c r="M68" s="45" t="s">
        <v>178</v>
      </c>
      <c r="N68" s="47">
        <v>23735</v>
      </c>
      <c r="O68" s="46" t="s">
        <v>905</v>
      </c>
      <c r="P68" s="48">
        <v>17403337.920000002</v>
      </c>
      <c r="Q68" s="45" t="s">
        <v>43</v>
      </c>
      <c r="R68" s="45"/>
    </row>
    <row r="69" spans="1:18" ht="135" x14ac:dyDescent="0.25">
      <c r="A69" s="45" t="s">
        <v>1706</v>
      </c>
      <c r="B69" s="46" t="s">
        <v>170</v>
      </c>
      <c r="C69" s="46" t="s">
        <v>184</v>
      </c>
      <c r="D69" s="46" t="s">
        <v>125</v>
      </c>
      <c r="E69" s="46" t="s">
        <v>125</v>
      </c>
      <c r="F69" s="46" t="s">
        <v>924</v>
      </c>
      <c r="G69" s="45" t="s">
        <v>925</v>
      </c>
      <c r="H69" s="45">
        <v>17.585000000000001</v>
      </c>
      <c r="I69" s="45">
        <v>10</v>
      </c>
      <c r="J69" s="46" t="s">
        <v>911</v>
      </c>
      <c r="K69" s="46" t="s">
        <v>30</v>
      </c>
      <c r="L69" s="45" t="s">
        <v>31</v>
      </c>
      <c r="M69" s="45" t="s">
        <v>178</v>
      </c>
      <c r="N69" s="47">
        <v>23735</v>
      </c>
      <c r="O69" s="46" t="s">
        <v>905</v>
      </c>
      <c r="P69" s="48">
        <v>63296317.963</v>
      </c>
      <c r="Q69" s="45" t="s">
        <v>43</v>
      </c>
      <c r="R69" s="45"/>
    </row>
    <row r="70" spans="1:18" ht="135" x14ac:dyDescent="0.25">
      <c r="A70" s="45" t="s">
        <v>1707</v>
      </c>
      <c r="B70" s="46" t="s">
        <v>170</v>
      </c>
      <c r="C70" s="46" t="s">
        <v>184</v>
      </c>
      <c r="D70" s="46" t="s">
        <v>125</v>
      </c>
      <c r="E70" s="46" t="s">
        <v>125</v>
      </c>
      <c r="F70" s="46" t="s">
        <v>926</v>
      </c>
      <c r="G70" s="45" t="s">
        <v>927</v>
      </c>
      <c r="H70" s="45">
        <v>11.64</v>
      </c>
      <c r="I70" s="45">
        <v>10</v>
      </c>
      <c r="J70" s="46" t="s">
        <v>911</v>
      </c>
      <c r="K70" s="46" t="s">
        <v>30</v>
      </c>
      <c r="L70" s="45" t="s">
        <v>31</v>
      </c>
      <c r="M70" s="45" t="s">
        <v>178</v>
      </c>
      <c r="N70" s="47">
        <v>23735</v>
      </c>
      <c r="O70" s="46" t="s">
        <v>905</v>
      </c>
      <c r="P70" s="48">
        <v>41897591.189999998</v>
      </c>
      <c r="Q70" s="45" t="s">
        <v>43</v>
      </c>
      <c r="R70" s="45"/>
    </row>
    <row r="71" spans="1:18" ht="135" x14ac:dyDescent="0.25">
      <c r="A71" s="45" t="s">
        <v>1708</v>
      </c>
      <c r="B71" s="46" t="s">
        <v>170</v>
      </c>
      <c r="C71" s="46" t="s">
        <v>184</v>
      </c>
      <c r="D71" s="46" t="s">
        <v>125</v>
      </c>
      <c r="E71" s="46" t="s">
        <v>125</v>
      </c>
      <c r="F71" s="46" t="s">
        <v>928</v>
      </c>
      <c r="G71" s="45" t="s">
        <v>929</v>
      </c>
      <c r="H71" s="45">
        <v>9.5299999999999994</v>
      </c>
      <c r="I71" s="45">
        <v>10</v>
      </c>
      <c r="J71" s="46" t="s">
        <v>911</v>
      </c>
      <c r="K71" s="46" t="s">
        <v>30</v>
      </c>
      <c r="L71" s="45" t="s">
        <v>31</v>
      </c>
      <c r="M71" s="45" t="s">
        <v>178</v>
      </c>
      <c r="N71" s="47">
        <v>23735</v>
      </c>
      <c r="O71" s="46" t="s">
        <v>905</v>
      </c>
      <c r="P71" s="48">
        <v>34302752.924999997</v>
      </c>
      <c r="Q71" s="45" t="s">
        <v>43</v>
      </c>
      <c r="R71" s="45"/>
    </row>
    <row r="72" spans="1:18" ht="90" x14ac:dyDescent="0.25">
      <c r="A72" s="45" t="s">
        <v>1709</v>
      </c>
      <c r="B72" s="46" t="s">
        <v>212</v>
      </c>
      <c r="C72" s="46" t="s">
        <v>184</v>
      </c>
      <c r="D72" s="46" t="s">
        <v>125</v>
      </c>
      <c r="E72" s="46" t="s">
        <v>221</v>
      </c>
      <c r="F72" s="46" t="s">
        <v>221</v>
      </c>
      <c r="G72" s="45" t="s">
        <v>222</v>
      </c>
      <c r="H72" s="45">
        <v>3.54</v>
      </c>
      <c r="I72" s="45">
        <v>10.5</v>
      </c>
      <c r="J72" s="46" t="s">
        <v>216</v>
      </c>
      <c r="K72" s="46" t="s">
        <v>30</v>
      </c>
      <c r="L72" s="45" t="s">
        <v>31</v>
      </c>
      <c r="M72" s="45" t="s">
        <v>218</v>
      </c>
      <c r="N72" s="47">
        <v>13262</v>
      </c>
      <c r="O72" s="46" t="s">
        <v>217</v>
      </c>
      <c r="P72" s="48">
        <v>35400000</v>
      </c>
      <c r="Q72" s="45" t="s">
        <v>43</v>
      </c>
      <c r="R72" s="45"/>
    </row>
    <row r="73" spans="1:18" ht="24.75" customHeight="1" x14ac:dyDescent="0.25">
      <c r="A73" s="45" t="s">
        <v>1610</v>
      </c>
      <c r="B73" s="46" t="s">
        <v>212</v>
      </c>
      <c r="C73" s="46" t="s">
        <v>184</v>
      </c>
      <c r="D73" s="46" t="s">
        <v>125</v>
      </c>
      <c r="E73" s="46" t="s">
        <v>242</v>
      </c>
      <c r="F73" s="46" t="s">
        <v>243</v>
      </c>
      <c r="G73" s="45" t="s">
        <v>244</v>
      </c>
      <c r="H73" s="45">
        <v>42.984999999999999</v>
      </c>
      <c r="I73" s="45">
        <v>10.5</v>
      </c>
      <c r="J73" s="46" t="s">
        <v>245</v>
      </c>
      <c r="K73" s="46" t="s">
        <v>30</v>
      </c>
      <c r="L73" s="45" t="s">
        <v>31</v>
      </c>
      <c r="M73" s="45" t="s">
        <v>235</v>
      </c>
      <c r="N73" s="47">
        <v>35188</v>
      </c>
      <c r="O73" s="46" t="s">
        <v>246</v>
      </c>
      <c r="P73" s="48">
        <v>420000000</v>
      </c>
      <c r="Q73" s="45" t="s">
        <v>49</v>
      </c>
      <c r="R73" s="45"/>
    </row>
    <row r="74" spans="1:18" ht="24.75" customHeight="1" x14ac:dyDescent="0.25">
      <c r="A74" s="45" t="s">
        <v>1611</v>
      </c>
      <c r="B74" s="46" t="s">
        <v>212</v>
      </c>
      <c r="C74" s="46" t="s">
        <v>184</v>
      </c>
      <c r="D74" s="46" t="s">
        <v>125</v>
      </c>
      <c r="E74" s="46" t="s">
        <v>125</v>
      </c>
      <c r="F74" s="46" t="s">
        <v>252</v>
      </c>
      <c r="G74" s="45" t="s">
        <v>253</v>
      </c>
      <c r="H74" s="45">
        <v>21.69</v>
      </c>
      <c r="I74" s="45">
        <v>10.5</v>
      </c>
      <c r="J74" s="46" t="s">
        <v>254</v>
      </c>
      <c r="K74" s="46" t="s">
        <v>30</v>
      </c>
      <c r="L74" s="45" t="s">
        <v>31</v>
      </c>
      <c r="M74" s="45" t="s">
        <v>256</v>
      </c>
      <c r="N74" s="47">
        <v>21714</v>
      </c>
      <c r="O74" s="46" t="s">
        <v>255</v>
      </c>
      <c r="P74" s="48">
        <v>210000000</v>
      </c>
      <c r="Q74" s="45" t="s">
        <v>49</v>
      </c>
      <c r="R74" s="45"/>
    </row>
    <row r="75" spans="1:18" ht="90" x14ac:dyDescent="0.25">
      <c r="A75" s="45" t="s">
        <v>1612</v>
      </c>
      <c r="B75" s="46" t="s">
        <v>474</v>
      </c>
      <c r="C75" s="46" t="s">
        <v>184</v>
      </c>
      <c r="D75" s="46" t="s">
        <v>125</v>
      </c>
      <c r="E75" s="46" t="s">
        <v>125</v>
      </c>
      <c r="F75" s="46" t="s">
        <v>736</v>
      </c>
      <c r="G75" s="45" t="s">
        <v>737</v>
      </c>
      <c r="H75" s="45">
        <v>3028</v>
      </c>
      <c r="I75" s="45">
        <v>6</v>
      </c>
      <c r="J75" s="46" t="s">
        <v>738</v>
      </c>
      <c r="K75" s="46" t="s">
        <v>55</v>
      </c>
      <c r="L75" s="45" t="s">
        <v>31</v>
      </c>
      <c r="M75" s="45" t="s">
        <v>474</v>
      </c>
      <c r="N75" s="47">
        <v>100</v>
      </c>
      <c r="O75" s="46" t="s">
        <v>739</v>
      </c>
      <c r="P75" s="48">
        <v>34000000</v>
      </c>
      <c r="Q75" s="45" t="s">
        <v>49</v>
      </c>
      <c r="R75" s="45"/>
    </row>
    <row r="76" spans="1:18" ht="90" x14ac:dyDescent="0.25">
      <c r="A76" s="45" t="s">
        <v>1613</v>
      </c>
      <c r="B76" s="46" t="s">
        <v>474</v>
      </c>
      <c r="C76" s="46" t="s">
        <v>184</v>
      </c>
      <c r="D76" s="46" t="s">
        <v>125</v>
      </c>
      <c r="E76" s="46" t="s">
        <v>475</v>
      </c>
      <c r="F76" s="46" t="s">
        <v>740</v>
      </c>
      <c r="G76" s="45" t="s">
        <v>741</v>
      </c>
      <c r="H76" s="45">
        <v>2.5</v>
      </c>
      <c r="I76" s="45">
        <v>6</v>
      </c>
      <c r="J76" s="46" t="s">
        <v>742</v>
      </c>
      <c r="K76" s="46" t="s">
        <v>55</v>
      </c>
      <c r="L76" s="45" t="s">
        <v>31</v>
      </c>
      <c r="M76" s="45" t="s">
        <v>474</v>
      </c>
      <c r="N76" s="47">
        <v>300</v>
      </c>
      <c r="O76" s="46" t="s">
        <v>739</v>
      </c>
      <c r="P76" s="48">
        <v>26000000</v>
      </c>
      <c r="Q76" s="45" t="s">
        <v>49</v>
      </c>
      <c r="R76" s="45"/>
    </row>
    <row r="77" spans="1:18" ht="90" x14ac:dyDescent="0.25">
      <c r="A77" s="45" t="s">
        <v>1614</v>
      </c>
      <c r="B77" s="46" t="s">
        <v>474</v>
      </c>
      <c r="C77" s="46" t="s">
        <v>184</v>
      </c>
      <c r="D77" s="46" t="s">
        <v>125</v>
      </c>
      <c r="E77" s="46" t="s">
        <v>221</v>
      </c>
      <c r="F77" s="46" t="s">
        <v>743</v>
      </c>
      <c r="G77" s="45" t="s">
        <v>744</v>
      </c>
      <c r="H77" s="45">
        <v>5</v>
      </c>
      <c r="I77" s="45">
        <v>6</v>
      </c>
      <c r="J77" s="46" t="s">
        <v>742</v>
      </c>
      <c r="K77" s="46" t="s">
        <v>55</v>
      </c>
      <c r="L77" s="45" t="s">
        <v>31</v>
      </c>
      <c r="M77" s="45" t="s">
        <v>474</v>
      </c>
      <c r="N77" s="47">
        <v>250</v>
      </c>
      <c r="O77" s="46" t="s">
        <v>739</v>
      </c>
      <c r="P77" s="48">
        <v>55000000</v>
      </c>
      <c r="Q77" s="45" t="s">
        <v>49</v>
      </c>
      <c r="R77" s="45"/>
    </row>
    <row r="78" spans="1:18" ht="90" x14ac:dyDescent="0.25">
      <c r="A78" s="45" t="s">
        <v>1615</v>
      </c>
      <c r="B78" s="46" t="s">
        <v>474</v>
      </c>
      <c r="C78" s="46" t="s">
        <v>184</v>
      </c>
      <c r="D78" s="46" t="s">
        <v>125</v>
      </c>
      <c r="E78" s="46" t="s">
        <v>475</v>
      </c>
      <c r="F78" s="46" t="s">
        <v>339</v>
      </c>
      <c r="G78" s="45" t="s">
        <v>745</v>
      </c>
      <c r="H78" s="45">
        <v>3</v>
      </c>
      <c r="I78" s="45">
        <v>6</v>
      </c>
      <c r="J78" s="46" t="s">
        <v>742</v>
      </c>
      <c r="K78" s="46" t="s">
        <v>55</v>
      </c>
      <c r="L78" s="45" t="s">
        <v>31</v>
      </c>
      <c r="M78" s="45" t="s">
        <v>474</v>
      </c>
      <c r="N78" s="47">
        <v>300</v>
      </c>
      <c r="O78" s="46" t="s">
        <v>739</v>
      </c>
      <c r="P78" s="48">
        <v>32000000</v>
      </c>
      <c r="Q78" s="45" t="s">
        <v>49</v>
      </c>
      <c r="R78" s="45"/>
    </row>
    <row r="79" spans="1:18" ht="90" x14ac:dyDescent="0.25">
      <c r="A79" s="45" t="s">
        <v>1616</v>
      </c>
      <c r="B79" s="46" t="s">
        <v>474</v>
      </c>
      <c r="C79" s="46" t="s">
        <v>184</v>
      </c>
      <c r="D79" s="46" t="s">
        <v>125</v>
      </c>
      <c r="E79" s="46" t="s">
        <v>125</v>
      </c>
      <c r="F79" s="46" t="s">
        <v>746</v>
      </c>
      <c r="G79" s="45" t="s">
        <v>747</v>
      </c>
      <c r="H79" s="45">
        <v>4.7</v>
      </c>
      <c r="I79" s="45">
        <v>6</v>
      </c>
      <c r="J79" s="46" t="s">
        <v>742</v>
      </c>
      <c r="K79" s="46" t="s">
        <v>55</v>
      </c>
      <c r="L79" s="45" t="s">
        <v>31</v>
      </c>
      <c r="M79" s="45" t="s">
        <v>474</v>
      </c>
      <c r="N79" s="47">
        <v>400</v>
      </c>
      <c r="O79" s="46" t="s">
        <v>742</v>
      </c>
      <c r="P79" s="48">
        <v>52000000</v>
      </c>
      <c r="Q79" s="45" t="s">
        <v>49</v>
      </c>
      <c r="R79" s="45"/>
    </row>
    <row r="80" spans="1:18" ht="90" x14ac:dyDescent="0.25">
      <c r="A80" s="45" t="s">
        <v>1617</v>
      </c>
      <c r="B80" s="46" t="s">
        <v>474</v>
      </c>
      <c r="C80" s="46" t="s">
        <v>184</v>
      </c>
      <c r="D80" s="46" t="s">
        <v>125</v>
      </c>
      <c r="E80" s="46" t="s">
        <v>125</v>
      </c>
      <c r="F80" s="46" t="s">
        <v>748</v>
      </c>
      <c r="G80" s="45" t="s">
        <v>749</v>
      </c>
      <c r="H80" s="45">
        <v>1.3</v>
      </c>
      <c r="I80" s="45">
        <v>6</v>
      </c>
      <c r="J80" s="46" t="s">
        <v>742</v>
      </c>
      <c r="K80" s="46" t="s">
        <v>55</v>
      </c>
      <c r="L80" s="45" t="s">
        <v>31</v>
      </c>
      <c r="M80" s="45" t="s">
        <v>474</v>
      </c>
      <c r="N80" s="47">
        <v>300</v>
      </c>
      <c r="O80" s="46" t="s">
        <v>739</v>
      </c>
      <c r="P80" s="48">
        <v>15000000</v>
      </c>
      <c r="Q80" s="45" t="s">
        <v>49</v>
      </c>
      <c r="R80" s="45"/>
    </row>
    <row r="81" spans="1:18" ht="90" x14ac:dyDescent="0.25">
      <c r="A81" s="45" t="s">
        <v>1618</v>
      </c>
      <c r="B81" s="46" t="s">
        <v>474</v>
      </c>
      <c r="C81" s="46" t="s">
        <v>184</v>
      </c>
      <c r="D81" s="46" t="s">
        <v>125</v>
      </c>
      <c r="E81" s="46" t="s">
        <v>125</v>
      </c>
      <c r="F81" s="46" t="s">
        <v>748</v>
      </c>
      <c r="G81" s="45" t="s">
        <v>750</v>
      </c>
      <c r="H81" s="45">
        <v>1.8</v>
      </c>
      <c r="I81" s="45">
        <v>6</v>
      </c>
      <c r="J81" s="46" t="s">
        <v>742</v>
      </c>
      <c r="K81" s="46" t="s">
        <v>55</v>
      </c>
      <c r="L81" s="45" t="s">
        <v>31</v>
      </c>
      <c r="M81" s="45" t="s">
        <v>474</v>
      </c>
      <c r="N81" s="47">
        <v>200</v>
      </c>
      <c r="O81" s="46" t="s">
        <v>739</v>
      </c>
      <c r="P81" s="48">
        <v>20000000</v>
      </c>
      <c r="Q81" s="45" t="s">
        <v>49</v>
      </c>
      <c r="R81" s="45"/>
    </row>
    <row r="82" spans="1:18" ht="90" x14ac:dyDescent="0.25">
      <c r="A82" s="45" t="s">
        <v>1619</v>
      </c>
      <c r="B82" s="46" t="s">
        <v>474</v>
      </c>
      <c r="C82" s="46" t="s">
        <v>184</v>
      </c>
      <c r="D82" s="46" t="s">
        <v>125</v>
      </c>
      <c r="E82" s="46" t="s">
        <v>125</v>
      </c>
      <c r="F82" s="46" t="s">
        <v>751</v>
      </c>
      <c r="G82" s="45" t="s">
        <v>752</v>
      </c>
      <c r="H82" s="45">
        <v>1</v>
      </c>
      <c r="I82" s="45">
        <v>6</v>
      </c>
      <c r="J82" s="46" t="s">
        <v>742</v>
      </c>
      <c r="K82" s="46" t="s">
        <v>55</v>
      </c>
      <c r="L82" s="45" t="s">
        <v>31</v>
      </c>
      <c r="M82" s="45" t="s">
        <v>474</v>
      </c>
      <c r="N82" s="47">
        <v>100</v>
      </c>
      <c r="O82" s="46" t="s">
        <v>739</v>
      </c>
      <c r="P82" s="48">
        <v>15000000</v>
      </c>
      <c r="Q82" s="45" t="s">
        <v>49</v>
      </c>
      <c r="R82" s="45"/>
    </row>
    <row r="83" spans="1:18" ht="90" x14ac:dyDescent="0.25">
      <c r="A83" s="45" t="s">
        <v>1620</v>
      </c>
      <c r="B83" s="46" t="s">
        <v>474</v>
      </c>
      <c r="C83" s="46" t="s">
        <v>184</v>
      </c>
      <c r="D83" s="46" t="s">
        <v>125</v>
      </c>
      <c r="E83" s="46" t="s">
        <v>125</v>
      </c>
      <c r="F83" s="46" t="s">
        <v>746</v>
      </c>
      <c r="G83" s="45" t="s">
        <v>753</v>
      </c>
      <c r="H83" s="45">
        <v>0.6</v>
      </c>
      <c r="I83" s="45">
        <v>6</v>
      </c>
      <c r="J83" s="46" t="s">
        <v>742</v>
      </c>
      <c r="K83" s="46" t="s">
        <v>55</v>
      </c>
      <c r="L83" s="45" t="s">
        <v>31</v>
      </c>
      <c r="M83" s="45" t="s">
        <v>474</v>
      </c>
      <c r="N83" s="47">
        <v>100</v>
      </c>
      <c r="O83" s="46" t="s">
        <v>739</v>
      </c>
      <c r="P83" s="48">
        <v>15000000</v>
      </c>
      <c r="Q83" s="45" t="s">
        <v>49</v>
      </c>
      <c r="R83" s="45"/>
    </row>
    <row r="84" spans="1:18" ht="90" x14ac:dyDescent="0.25">
      <c r="A84" s="45" t="s">
        <v>1621</v>
      </c>
      <c r="B84" s="46" t="s">
        <v>474</v>
      </c>
      <c r="C84" s="46" t="s">
        <v>184</v>
      </c>
      <c r="D84" s="46" t="s">
        <v>125</v>
      </c>
      <c r="E84" s="46" t="s">
        <v>125</v>
      </c>
      <c r="F84" s="46" t="s">
        <v>754</v>
      </c>
      <c r="G84" s="45" t="s">
        <v>755</v>
      </c>
      <c r="H84" s="45">
        <v>1.7</v>
      </c>
      <c r="I84" s="45">
        <v>6</v>
      </c>
      <c r="J84" s="46" t="s">
        <v>742</v>
      </c>
      <c r="K84" s="46" t="s">
        <v>55</v>
      </c>
      <c r="L84" s="45" t="s">
        <v>31</v>
      </c>
      <c r="M84" s="45" t="s">
        <v>474</v>
      </c>
      <c r="N84" s="47">
        <v>200</v>
      </c>
      <c r="O84" s="46" t="s">
        <v>739</v>
      </c>
      <c r="P84" s="48">
        <v>20000000</v>
      </c>
      <c r="Q84" s="45" t="s">
        <v>49</v>
      </c>
      <c r="R84" s="45"/>
    </row>
    <row r="85" spans="1:18" ht="90" x14ac:dyDescent="0.25">
      <c r="A85" s="45" t="s">
        <v>1622</v>
      </c>
      <c r="B85" s="46" t="s">
        <v>474</v>
      </c>
      <c r="C85" s="46" t="s">
        <v>184</v>
      </c>
      <c r="D85" s="46" t="s">
        <v>125</v>
      </c>
      <c r="E85" s="46" t="s">
        <v>125</v>
      </c>
      <c r="F85" s="46" t="s">
        <v>754</v>
      </c>
      <c r="G85" s="45" t="s">
        <v>756</v>
      </c>
      <c r="H85" s="45">
        <v>8.1</v>
      </c>
      <c r="I85" s="45">
        <v>6</v>
      </c>
      <c r="J85" s="46" t="s">
        <v>742</v>
      </c>
      <c r="K85" s="46" t="s">
        <v>55</v>
      </c>
      <c r="L85" s="45" t="s">
        <v>31</v>
      </c>
      <c r="M85" s="45" t="s">
        <v>474</v>
      </c>
      <c r="N85" s="47">
        <v>300</v>
      </c>
      <c r="O85" s="46" t="s">
        <v>739</v>
      </c>
      <c r="P85" s="48">
        <v>100000000</v>
      </c>
      <c r="Q85" s="45" t="s">
        <v>49</v>
      </c>
      <c r="R85" s="45"/>
    </row>
    <row r="86" spans="1:18" ht="90" x14ac:dyDescent="0.25">
      <c r="A86" s="45" t="s">
        <v>1623</v>
      </c>
      <c r="B86" s="46" t="s">
        <v>474</v>
      </c>
      <c r="C86" s="46" t="s">
        <v>184</v>
      </c>
      <c r="D86" s="46" t="s">
        <v>125</v>
      </c>
      <c r="E86" s="46" t="s">
        <v>125</v>
      </c>
      <c r="F86" s="46" t="s">
        <v>754</v>
      </c>
      <c r="G86" s="45" t="s">
        <v>757</v>
      </c>
      <c r="H86" s="45">
        <v>2</v>
      </c>
      <c r="I86" s="45">
        <v>6</v>
      </c>
      <c r="J86" s="46" t="s">
        <v>742</v>
      </c>
      <c r="K86" s="46" t="s">
        <v>55</v>
      </c>
      <c r="L86" s="45" t="s">
        <v>31</v>
      </c>
      <c r="M86" s="45" t="s">
        <v>474</v>
      </c>
      <c r="N86" s="47">
        <v>200</v>
      </c>
      <c r="O86" s="46" t="s">
        <v>739</v>
      </c>
      <c r="P86" s="48">
        <v>25000000</v>
      </c>
      <c r="Q86" s="45" t="s">
        <v>49</v>
      </c>
      <c r="R86" s="45"/>
    </row>
    <row r="87" spans="1:18" ht="90" x14ac:dyDescent="0.25">
      <c r="A87" s="45" t="s">
        <v>1624</v>
      </c>
      <c r="B87" s="46" t="s">
        <v>474</v>
      </c>
      <c r="C87" s="46" t="s">
        <v>184</v>
      </c>
      <c r="D87" s="46" t="s">
        <v>125</v>
      </c>
      <c r="E87" s="46" t="s">
        <v>125</v>
      </c>
      <c r="F87" s="46" t="s">
        <v>758</v>
      </c>
      <c r="G87" s="45" t="s">
        <v>759</v>
      </c>
      <c r="H87" s="45">
        <v>8.6999999999999993</v>
      </c>
      <c r="I87" s="45">
        <v>6</v>
      </c>
      <c r="J87" s="46" t="s">
        <v>742</v>
      </c>
      <c r="K87" s="46" t="s">
        <v>55</v>
      </c>
      <c r="L87" s="45" t="s">
        <v>31</v>
      </c>
      <c r="M87" s="45" t="s">
        <v>474</v>
      </c>
      <c r="N87" s="47">
        <v>800</v>
      </c>
      <c r="O87" s="46" t="s">
        <v>739</v>
      </c>
      <c r="P87" s="48">
        <v>120000000</v>
      </c>
      <c r="Q87" s="45" t="s">
        <v>49</v>
      </c>
      <c r="R87" s="45"/>
    </row>
    <row r="88" spans="1:18" ht="90" x14ac:dyDescent="0.25">
      <c r="A88" s="45" t="s">
        <v>1625</v>
      </c>
      <c r="B88" s="46" t="s">
        <v>474</v>
      </c>
      <c r="C88" s="46" t="s">
        <v>184</v>
      </c>
      <c r="D88" s="46" t="s">
        <v>125</v>
      </c>
      <c r="E88" s="46" t="s">
        <v>125</v>
      </c>
      <c r="F88" s="46" t="s">
        <v>760</v>
      </c>
      <c r="G88" s="45" t="s">
        <v>761</v>
      </c>
      <c r="H88" s="45">
        <v>7.5</v>
      </c>
      <c r="I88" s="45">
        <v>6</v>
      </c>
      <c r="J88" s="46" t="s">
        <v>742</v>
      </c>
      <c r="K88" s="46" t="s">
        <v>55</v>
      </c>
      <c r="L88" s="45" t="s">
        <v>31</v>
      </c>
      <c r="M88" s="45" t="s">
        <v>474</v>
      </c>
      <c r="N88" s="47">
        <v>400</v>
      </c>
      <c r="O88" s="46" t="s">
        <v>739</v>
      </c>
      <c r="P88" s="48">
        <v>90000000</v>
      </c>
      <c r="Q88" s="45" t="s">
        <v>49</v>
      </c>
      <c r="R88" s="45"/>
    </row>
    <row r="89" spans="1:18" ht="90" x14ac:dyDescent="0.25">
      <c r="A89" s="45" t="s">
        <v>1626</v>
      </c>
      <c r="B89" s="46" t="s">
        <v>474</v>
      </c>
      <c r="C89" s="46" t="s">
        <v>184</v>
      </c>
      <c r="D89" s="46" t="s">
        <v>125</v>
      </c>
      <c r="E89" s="46" t="s">
        <v>125</v>
      </c>
      <c r="F89" s="46" t="s">
        <v>762</v>
      </c>
      <c r="G89" s="45" t="s">
        <v>763</v>
      </c>
      <c r="H89" s="45">
        <v>2.1</v>
      </c>
      <c r="I89" s="45">
        <v>6</v>
      </c>
      <c r="J89" s="46" t="s">
        <v>742</v>
      </c>
      <c r="K89" s="46" t="s">
        <v>55</v>
      </c>
      <c r="L89" s="45" t="s">
        <v>31</v>
      </c>
      <c r="M89" s="45" t="s">
        <v>474</v>
      </c>
      <c r="N89" s="47">
        <v>100</v>
      </c>
      <c r="O89" s="46" t="s">
        <v>739</v>
      </c>
      <c r="P89" s="48">
        <v>30000000</v>
      </c>
      <c r="Q89" s="45" t="s">
        <v>49</v>
      </c>
      <c r="R89" s="45"/>
    </row>
    <row r="90" spans="1:18" ht="90" x14ac:dyDescent="0.25">
      <c r="A90" s="45" t="s">
        <v>1627</v>
      </c>
      <c r="B90" s="46" t="s">
        <v>474</v>
      </c>
      <c r="C90" s="46" t="s">
        <v>184</v>
      </c>
      <c r="D90" s="46" t="s">
        <v>125</v>
      </c>
      <c r="E90" s="46" t="s">
        <v>125</v>
      </c>
      <c r="F90" s="46" t="s">
        <v>764</v>
      </c>
      <c r="G90" s="45" t="s">
        <v>765</v>
      </c>
      <c r="H90" s="45">
        <v>8.5</v>
      </c>
      <c r="I90" s="45">
        <v>6</v>
      </c>
      <c r="J90" s="46" t="s">
        <v>742</v>
      </c>
      <c r="K90" s="46" t="s">
        <v>55</v>
      </c>
      <c r="L90" s="45" t="s">
        <v>31</v>
      </c>
      <c r="M90" s="45" t="s">
        <v>474</v>
      </c>
      <c r="N90" s="47">
        <v>800</v>
      </c>
      <c r="O90" s="46" t="s">
        <v>739</v>
      </c>
      <c r="P90" s="48">
        <v>120000000</v>
      </c>
      <c r="Q90" s="45" t="s">
        <v>49</v>
      </c>
      <c r="R90" s="45"/>
    </row>
    <row r="91" spans="1:18" ht="90" x14ac:dyDescent="0.25">
      <c r="A91" s="45" t="s">
        <v>1628</v>
      </c>
      <c r="B91" s="46" t="s">
        <v>474</v>
      </c>
      <c r="C91" s="46" t="s">
        <v>184</v>
      </c>
      <c r="D91" s="46" t="s">
        <v>125</v>
      </c>
      <c r="E91" s="46" t="s">
        <v>125</v>
      </c>
      <c r="F91" s="46" t="s">
        <v>766</v>
      </c>
      <c r="G91" s="45" t="s">
        <v>767</v>
      </c>
      <c r="H91" s="45">
        <v>10.9</v>
      </c>
      <c r="I91" s="45">
        <v>6</v>
      </c>
      <c r="J91" s="46" t="s">
        <v>742</v>
      </c>
      <c r="K91" s="46" t="s">
        <v>55</v>
      </c>
      <c r="L91" s="45" t="s">
        <v>31</v>
      </c>
      <c r="M91" s="45" t="s">
        <v>474</v>
      </c>
      <c r="N91" s="47">
        <v>800</v>
      </c>
      <c r="O91" s="46" t="s">
        <v>739</v>
      </c>
      <c r="P91" s="48">
        <v>140000000</v>
      </c>
      <c r="Q91" s="45" t="s">
        <v>49</v>
      </c>
      <c r="R91" s="45"/>
    </row>
    <row r="92" spans="1:18" ht="90" x14ac:dyDescent="0.25">
      <c r="A92" s="45" t="s">
        <v>1629</v>
      </c>
      <c r="B92" s="46" t="s">
        <v>474</v>
      </c>
      <c r="C92" s="46" t="s">
        <v>184</v>
      </c>
      <c r="D92" s="46" t="s">
        <v>125</v>
      </c>
      <c r="E92" s="46" t="s">
        <v>125</v>
      </c>
      <c r="F92" s="46" t="s">
        <v>102</v>
      </c>
      <c r="G92" s="45" t="s">
        <v>768</v>
      </c>
      <c r="H92" s="45">
        <v>4.8</v>
      </c>
      <c r="I92" s="45">
        <v>6</v>
      </c>
      <c r="J92" s="46" t="s">
        <v>742</v>
      </c>
      <c r="K92" s="46" t="s">
        <v>55</v>
      </c>
      <c r="L92" s="45" t="s">
        <v>31</v>
      </c>
      <c r="M92" s="45" t="s">
        <v>474</v>
      </c>
      <c r="N92" s="47">
        <v>100</v>
      </c>
      <c r="O92" s="46" t="s">
        <v>739</v>
      </c>
      <c r="P92" s="48">
        <v>55000000</v>
      </c>
      <c r="Q92" s="45" t="s">
        <v>49</v>
      </c>
      <c r="R92" s="45"/>
    </row>
    <row r="93" spans="1:18" ht="90" x14ac:dyDescent="0.25">
      <c r="A93" s="45" t="s">
        <v>1630</v>
      </c>
      <c r="B93" s="46" t="s">
        <v>474</v>
      </c>
      <c r="C93" s="46" t="s">
        <v>184</v>
      </c>
      <c r="D93" s="46" t="s">
        <v>125</v>
      </c>
      <c r="E93" s="46" t="s">
        <v>125</v>
      </c>
      <c r="F93" s="46" t="s">
        <v>769</v>
      </c>
      <c r="G93" s="45" t="s">
        <v>770</v>
      </c>
      <c r="H93" s="45">
        <v>1.9</v>
      </c>
      <c r="I93" s="45">
        <v>6</v>
      </c>
      <c r="J93" s="46" t="s">
        <v>742</v>
      </c>
      <c r="K93" s="46" t="s">
        <v>55</v>
      </c>
      <c r="L93" s="45" t="s">
        <v>31</v>
      </c>
      <c r="M93" s="45" t="s">
        <v>474</v>
      </c>
      <c r="N93" s="47">
        <v>100</v>
      </c>
      <c r="O93" s="46" t="s">
        <v>739</v>
      </c>
      <c r="P93" s="48">
        <v>25000000</v>
      </c>
      <c r="Q93" s="45" t="s">
        <v>49</v>
      </c>
      <c r="R93" s="45"/>
    </row>
    <row r="94" spans="1:18" ht="90" x14ac:dyDescent="0.25">
      <c r="A94" s="45" t="s">
        <v>1631</v>
      </c>
      <c r="B94" s="46" t="s">
        <v>474</v>
      </c>
      <c r="C94" s="46" t="s">
        <v>184</v>
      </c>
      <c r="D94" s="46" t="s">
        <v>125</v>
      </c>
      <c r="E94" s="46" t="s">
        <v>125</v>
      </c>
      <c r="F94" s="46" t="s">
        <v>771</v>
      </c>
      <c r="G94" s="45" t="s">
        <v>772</v>
      </c>
      <c r="H94" s="45">
        <v>14.2</v>
      </c>
      <c r="I94" s="45">
        <v>6</v>
      </c>
      <c r="J94" s="46" t="s">
        <v>742</v>
      </c>
      <c r="K94" s="46" t="s">
        <v>55</v>
      </c>
      <c r="L94" s="45" t="s">
        <v>31</v>
      </c>
      <c r="M94" s="45" t="s">
        <v>474</v>
      </c>
      <c r="N94" s="47">
        <v>600</v>
      </c>
      <c r="O94" s="46" t="s">
        <v>739</v>
      </c>
      <c r="P94" s="48">
        <v>180000000</v>
      </c>
      <c r="Q94" s="45" t="s">
        <v>49</v>
      </c>
      <c r="R94" s="45"/>
    </row>
    <row r="95" spans="1:18" ht="90" x14ac:dyDescent="0.25">
      <c r="A95" s="45" t="s">
        <v>1632</v>
      </c>
      <c r="B95" s="46" t="s">
        <v>474</v>
      </c>
      <c r="C95" s="46" t="s">
        <v>184</v>
      </c>
      <c r="D95" s="46" t="s">
        <v>125</v>
      </c>
      <c r="E95" s="46" t="s">
        <v>125</v>
      </c>
      <c r="F95" s="46" t="s">
        <v>773</v>
      </c>
      <c r="G95" s="45" t="s">
        <v>774</v>
      </c>
      <c r="H95" s="45">
        <v>5.8</v>
      </c>
      <c r="I95" s="45">
        <v>6</v>
      </c>
      <c r="J95" s="46" t="s">
        <v>742</v>
      </c>
      <c r="K95" s="46" t="s">
        <v>55</v>
      </c>
      <c r="L95" s="45" t="s">
        <v>31</v>
      </c>
      <c r="M95" s="45" t="s">
        <v>474</v>
      </c>
      <c r="N95" s="47">
        <v>100</v>
      </c>
      <c r="O95" s="46" t="s">
        <v>739</v>
      </c>
      <c r="P95" s="48">
        <v>69000000</v>
      </c>
      <c r="Q95" s="45" t="s">
        <v>49</v>
      </c>
      <c r="R95" s="45"/>
    </row>
    <row r="96" spans="1:18" ht="90" x14ac:dyDescent="0.25">
      <c r="A96" s="45" t="s">
        <v>1633</v>
      </c>
      <c r="B96" s="46" t="s">
        <v>474</v>
      </c>
      <c r="C96" s="46" t="s">
        <v>184</v>
      </c>
      <c r="D96" s="46" t="s">
        <v>125</v>
      </c>
      <c r="E96" s="46" t="s">
        <v>125</v>
      </c>
      <c r="F96" s="46" t="s">
        <v>762</v>
      </c>
      <c r="G96" s="45" t="s">
        <v>775</v>
      </c>
      <c r="H96" s="45">
        <v>3</v>
      </c>
      <c r="I96" s="45">
        <v>6</v>
      </c>
      <c r="J96" s="46" t="s">
        <v>742</v>
      </c>
      <c r="K96" s="46" t="s">
        <v>55</v>
      </c>
      <c r="L96" s="45" t="s">
        <v>31</v>
      </c>
      <c r="M96" s="45" t="s">
        <v>474</v>
      </c>
      <c r="N96" s="47">
        <v>120</v>
      </c>
      <c r="O96" s="46" t="s">
        <v>739</v>
      </c>
      <c r="P96" s="48">
        <v>36000000</v>
      </c>
      <c r="Q96" s="45" t="s">
        <v>49</v>
      </c>
      <c r="R96" s="45"/>
    </row>
    <row r="97" spans="1:18" ht="90" x14ac:dyDescent="0.25">
      <c r="A97" s="45" t="s">
        <v>1634</v>
      </c>
      <c r="B97" s="46" t="s">
        <v>474</v>
      </c>
      <c r="C97" s="46" t="s">
        <v>184</v>
      </c>
      <c r="D97" s="46" t="s">
        <v>125</v>
      </c>
      <c r="E97" s="46" t="s">
        <v>125</v>
      </c>
      <c r="F97" s="46" t="s">
        <v>762</v>
      </c>
      <c r="G97" s="45" t="s">
        <v>776</v>
      </c>
      <c r="H97" s="45">
        <v>7.2</v>
      </c>
      <c r="I97" s="45">
        <v>6</v>
      </c>
      <c r="J97" s="46" t="s">
        <v>742</v>
      </c>
      <c r="K97" s="46" t="s">
        <v>55</v>
      </c>
      <c r="L97" s="45" t="s">
        <v>31</v>
      </c>
      <c r="M97" s="45" t="s">
        <v>474</v>
      </c>
      <c r="N97" s="47">
        <v>150</v>
      </c>
      <c r="O97" s="46" t="s">
        <v>739</v>
      </c>
      <c r="P97" s="48">
        <v>86000000</v>
      </c>
      <c r="Q97" s="45" t="s">
        <v>49</v>
      </c>
      <c r="R97" s="45"/>
    </row>
    <row r="98" spans="1:18" ht="90" x14ac:dyDescent="0.25">
      <c r="A98" s="45" t="s">
        <v>1635</v>
      </c>
      <c r="B98" s="46" t="s">
        <v>474</v>
      </c>
      <c r="C98" s="46" t="s">
        <v>184</v>
      </c>
      <c r="D98" s="46" t="s">
        <v>125</v>
      </c>
      <c r="E98" s="46" t="s">
        <v>221</v>
      </c>
      <c r="F98" s="46" t="s">
        <v>519</v>
      </c>
      <c r="G98" s="45" t="s">
        <v>777</v>
      </c>
      <c r="H98" s="45">
        <v>5.4</v>
      </c>
      <c r="I98" s="45">
        <v>6</v>
      </c>
      <c r="J98" s="46" t="s">
        <v>742</v>
      </c>
      <c r="K98" s="46" t="s">
        <v>55</v>
      </c>
      <c r="L98" s="45" t="s">
        <v>31</v>
      </c>
      <c r="M98" s="45" t="s">
        <v>474</v>
      </c>
      <c r="N98" s="47">
        <v>60</v>
      </c>
      <c r="O98" s="46" t="s">
        <v>739</v>
      </c>
      <c r="P98" s="48">
        <v>64000000</v>
      </c>
      <c r="Q98" s="45" t="s">
        <v>49</v>
      </c>
      <c r="R98" s="45"/>
    </row>
    <row r="99" spans="1:18" ht="90" x14ac:dyDescent="0.25">
      <c r="A99" s="45" t="s">
        <v>1636</v>
      </c>
      <c r="B99" s="46" t="s">
        <v>474</v>
      </c>
      <c r="C99" s="46" t="s">
        <v>184</v>
      </c>
      <c r="D99" s="46" t="s">
        <v>125</v>
      </c>
      <c r="E99" s="46" t="s">
        <v>475</v>
      </c>
      <c r="F99" s="46" t="s">
        <v>339</v>
      </c>
      <c r="G99" s="45" t="s">
        <v>778</v>
      </c>
      <c r="H99" s="45">
        <v>1.2</v>
      </c>
      <c r="I99" s="45">
        <v>6</v>
      </c>
      <c r="J99" s="46" t="s">
        <v>742</v>
      </c>
      <c r="K99" s="46" t="s">
        <v>55</v>
      </c>
      <c r="L99" s="45" t="s">
        <v>31</v>
      </c>
      <c r="M99" s="45" t="s">
        <v>474</v>
      </c>
      <c r="N99" s="47">
        <v>50</v>
      </c>
      <c r="O99" s="46" t="s">
        <v>739</v>
      </c>
      <c r="P99" s="48">
        <v>15000000</v>
      </c>
      <c r="Q99" s="45" t="s">
        <v>49</v>
      </c>
      <c r="R99" s="45"/>
    </row>
    <row r="100" spans="1:18" ht="105" x14ac:dyDescent="0.25">
      <c r="A100" s="45" t="s">
        <v>1710</v>
      </c>
      <c r="B100" s="46" t="s">
        <v>170</v>
      </c>
      <c r="C100" s="46" t="s">
        <v>348</v>
      </c>
      <c r="D100" s="46" t="s">
        <v>349</v>
      </c>
      <c r="E100" s="46" t="s">
        <v>349</v>
      </c>
      <c r="F100" s="46" t="s">
        <v>890</v>
      </c>
      <c r="G100" s="45" t="s">
        <v>891</v>
      </c>
      <c r="H100" s="45">
        <v>0.2</v>
      </c>
      <c r="I100" s="45">
        <v>5.5</v>
      </c>
      <c r="J100" s="46" t="s">
        <v>892</v>
      </c>
      <c r="K100" s="46" t="s">
        <v>55</v>
      </c>
      <c r="L100" s="45" t="s">
        <v>31</v>
      </c>
      <c r="M100" s="45" t="s">
        <v>178</v>
      </c>
      <c r="N100" s="47">
        <v>16115</v>
      </c>
      <c r="O100" s="46" t="s">
        <v>893</v>
      </c>
      <c r="P100" s="48">
        <v>77000000</v>
      </c>
      <c r="Q100" s="45" t="s">
        <v>43</v>
      </c>
      <c r="R100" s="45" t="s">
        <v>1533</v>
      </c>
    </row>
    <row r="101" spans="1:18" ht="60" x14ac:dyDescent="0.25">
      <c r="A101" s="45" t="s">
        <v>1711</v>
      </c>
      <c r="B101" s="46" t="s">
        <v>170</v>
      </c>
      <c r="C101" s="46" t="s">
        <v>348</v>
      </c>
      <c r="D101" s="46" t="s">
        <v>349</v>
      </c>
      <c r="E101" s="46" t="s">
        <v>349</v>
      </c>
      <c r="F101" s="46" t="s">
        <v>890</v>
      </c>
      <c r="G101" s="45" t="s">
        <v>894</v>
      </c>
      <c r="H101" s="45">
        <v>0.2</v>
      </c>
      <c r="I101" s="45">
        <v>5.5</v>
      </c>
      <c r="J101" s="46" t="s">
        <v>892</v>
      </c>
      <c r="K101" s="46" t="s">
        <v>30</v>
      </c>
      <c r="L101" s="45" t="s">
        <v>31</v>
      </c>
      <c r="M101" s="45" t="s">
        <v>178</v>
      </c>
      <c r="N101" s="47">
        <v>16115</v>
      </c>
      <c r="O101" s="46" t="s">
        <v>893</v>
      </c>
      <c r="P101" s="48">
        <v>80000000</v>
      </c>
      <c r="Q101" s="45" t="s">
        <v>43</v>
      </c>
      <c r="R101" s="45" t="s">
        <v>1533</v>
      </c>
    </row>
    <row r="102" spans="1:18" ht="105" x14ac:dyDescent="0.25">
      <c r="A102" s="45" t="s">
        <v>1712</v>
      </c>
      <c r="B102" s="46" t="s">
        <v>170</v>
      </c>
      <c r="C102" s="46" t="s">
        <v>348</v>
      </c>
      <c r="D102" s="46" t="s">
        <v>349</v>
      </c>
      <c r="E102" s="46" t="s">
        <v>349</v>
      </c>
      <c r="F102" s="46" t="s">
        <v>890</v>
      </c>
      <c r="G102" s="45" t="s">
        <v>891</v>
      </c>
      <c r="H102" s="45">
        <v>0.2</v>
      </c>
      <c r="I102" s="45">
        <v>5.5</v>
      </c>
      <c r="J102" s="46" t="s">
        <v>895</v>
      </c>
      <c r="K102" s="46" t="s">
        <v>30</v>
      </c>
      <c r="L102" s="45" t="s">
        <v>31</v>
      </c>
      <c r="M102" s="45" t="s">
        <v>178</v>
      </c>
      <c r="N102" s="47">
        <v>16115</v>
      </c>
      <c r="O102" s="46" t="s">
        <v>896</v>
      </c>
      <c r="P102" s="48">
        <v>157000000</v>
      </c>
      <c r="Q102" s="45" t="s">
        <v>43</v>
      </c>
      <c r="R102" s="45" t="s">
        <v>1536</v>
      </c>
    </row>
    <row r="103" spans="1:18" ht="60" x14ac:dyDescent="0.25">
      <c r="A103" s="45" t="s">
        <v>1713</v>
      </c>
      <c r="B103" s="46" t="s">
        <v>170</v>
      </c>
      <c r="C103" s="46" t="s">
        <v>348</v>
      </c>
      <c r="D103" s="46" t="s">
        <v>877</v>
      </c>
      <c r="E103" s="46" t="s">
        <v>877</v>
      </c>
      <c r="F103" s="46" t="s">
        <v>878</v>
      </c>
      <c r="G103" s="45" t="s">
        <v>879</v>
      </c>
      <c r="H103" s="45">
        <v>0.01</v>
      </c>
      <c r="I103" s="45">
        <v>5.5</v>
      </c>
      <c r="J103" s="46" t="s">
        <v>880</v>
      </c>
      <c r="K103" s="46" t="s">
        <v>30</v>
      </c>
      <c r="L103" s="45" t="s">
        <v>31</v>
      </c>
      <c r="M103" s="45" t="s">
        <v>178</v>
      </c>
      <c r="N103" s="47">
        <v>26861</v>
      </c>
      <c r="O103" s="46" t="s">
        <v>881</v>
      </c>
      <c r="P103" s="48">
        <v>20000000</v>
      </c>
      <c r="Q103" s="45" t="s">
        <v>43</v>
      </c>
      <c r="R103" s="45" t="s">
        <v>1533</v>
      </c>
    </row>
    <row r="104" spans="1:18" ht="75" x14ac:dyDescent="0.25">
      <c r="A104" s="45" t="s">
        <v>1714</v>
      </c>
      <c r="B104" s="46" t="s">
        <v>170</v>
      </c>
      <c r="C104" s="46" t="s">
        <v>348</v>
      </c>
      <c r="D104" s="46" t="s">
        <v>877</v>
      </c>
      <c r="E104" s="46" t="s">
        <v>877</v>
      </c>
      <c r="F104" s="46" t="s">
        <v>886</v>
      </c>
      <c r="G104" s="45" t="s">
        <v>887</v>
      </c>
      <c r="H104" s="45">
        <v>0.05</v>
      </c>
      <c r="I104" s="45">
        <v>5.5</v>
      </c>
      <c r="J104" s="46" t="s">
        <v>888</v>
      </c>
      <c r="K104" s="46" t="s">
        <v>30</v>
      </c>
      <c r="L104" s="45" t="s">
        <v>31</v>
      </c>
      <c r="M104" s="45" t="s">
        <v>178</v>
      </c>
      <c r="N104" s="47">
        <v>26861</v>
      </c>
      <c r="O104" s="46" t="s">
        <v>889</v>
      </c>
      <c r="P104" s="48">
        <v>157000000</v>
      </c>
      <c r="Q104" s="45" t="s">
        <v>43</v>
      </c>
      <c r="R104" s="45" t="s">
        <v>1535</v>
      </c>
    </row>
    <row r="105" spans="1:18" ht="75" x14ac:dyDescent="0.25">
      <c r="A105" s="45" t="s">
        <v>1715</v>
      </c>
      <c r="B105" s="46" t="s">
        <v>170</v>
      </c>
      <c r="C105" s="46" t="s">
        <v>348</v>
      </c>
      <c r="D105" s="46" t="s">
        <v>877</v>
      </c>
      <c r="E105" s="46" t="s">
        <v>897</v>
      </c>
      <c r="F105" s="46" t="s">
        <v>898</v>
      </c>
      <c r="G105" s="45" t="s">
        <v>899</v>
      </c>
      <c r="H105" s="45">
        <v>1.5</v>
      </c>
      <c r="I105" s="45">
        <v>5.5</v>
      </c>
      <c r="J105" s="46" t="s">
        <v>900</v>
      </c>
      <c r="K105" s="46" t="s">
        <v>30</v>
      </c>
      <c r="L105" s="45" t="s">
        <v>31</v>
      </c>
      <c r="M105" s="45" t="s">
        <v>178</v>
      </c>
      <c r="N105" s="47">
        <v>26861</v>
      </c>
      <c r="O105" s="46" t="s">
        <v>901</v>
      </c>
      <c r="P105" s="48">
        <v>157000000</v>
      </c>
      <c r="Q105" s="45" t="s">
        <v>43</v>
      </c>
      <c r="R105" s="45" t="s">
        <v>1537</v>
      </c>
    </row>
    <row r="106" spans="1:18" ht="165" x14ac:dyDescent="0.25">
      <c r="A106" s="45" t="s">
        <v>1716</v>
      </c>
      <c r="B106" s="46" t="s">
        <v>170</v>
      </c>
      <c r="C106" s="46" t="s">
        <v>184</v>
      </c>
      <c r="D106" s="46" t="s">
        <v>24</v>
      </c>
      <c r="E106" s="46" t="s">
        <v>930</v>
      </c>
      <c r="F106" s="46" t="s">
        <v>931</v>
      </c>
      <c r="G106" s="45" t="s">
        <v>932</v>
      </c>
      <c r="H106" s="45">
        <v>0.2</v>
      </c>
      <c r="I106" s="45">
        <v>10</v>
      </c>
      <c r="J106" s="46" t="s">
        <v>933</v>
      </c>
      <c r="K106" s="46" t="s">
        <v>30</v>
      </c>
      <c r="L106" s="45" t="s">
        <v>31</v>
      </c>
      <c r="M106" s="45" t="s">
        <v>178</v>
      </c>
      <c r="N106" s="47">
        <v>163745</v>
      </c>
      <c r="O106" s="46" t="s">
        <v>934</v>
      </c>
      <c r="P106" s="48">
        <v>157000000</v>
      </c>
      <c r="Q106" s="45" t="s">
        <v>43</v>
      </c>
      <c r="R106" s="45"/>
    </row>
    <row r="107" spans="1:18" ht="345" x14ac:dyDescent="0.25">
      <c r="A107" s="45" t="s">
        <v>1717</v>
      </c>
      <c r="B107" s="46" t="s">
        <v>170</v>
      </c>
      <c r="C107" s="46" t="s">
        <v>184</v>
      </c>
      <c r="D107" s="46" t="s">
        <v>24</v>
      </c>
      <c r="E107" s="46" t="s">
        <v>190</v>
      </c>
      <c r="F107" s="46" t="s">
        <v>1079</v>
      </c>
      <c r="G107" s="45" t="s">
        <v>192</v>
      </c>
      <c r="H107" s="45">
        <v>1.45</v>
      </c>
      <c r="I107" s="45">
        <v>6.5</v>
      </c>
      <c r="J107" s="46" t="s">
        <v>1080</v>
      </c>
      <c r="K107" s="46" t="s">
        <v>55</v>
      </c>
      <c r="L107" s="45" t="s">
        <v>31</v>
      </c>
      <c r="M107" s="45" t="s">
        <v>178</v>
      </c>
      <c r="N107" s="47">
        <v>163745</v>
      </c>
      <c r="O107" s="46" t="s">
        <v>1081</v>
      </c>
      <c r="P107" s="48">
        <v>156414137.03</v>
      </c>
      <c r="Q107" s="45" t="s">
        <v>43</v>
      </c>
      <c r="R107" s="45" t="s">
        <v>1544</v>
      </c>
    </row>
    <row r="108" spans="1:18" ht="120" x14ac:dyDescent="0.25">
      <c r="A108" s="45" t="s">
        <v>1718</v>
      </c>
      <c r="B108" s="46" t="s">
        <v>170</v>
      </c>
      <c r="C108" s="46" t="s">
        <v>184</v>
      </c>
      <c r="D108" s="46" t="s">
        <v>24</v>
      </c>
      <c r="E108" s="46" t="s">
        <v>1082</v>
      </c>
      <c r="F108" s="46" t="s">
        <v>1083</v>
      </c>
      <c r="G108" s="45" t="s">
        <v>1084</v>
      </c>
      <c r="H108" s="45">
        <v>0.1</v>
      </c>
      <c r="I108" s="45">
        <v>6.5</v>
      </c>
      <c r="J108" s="46" t="s">
        <v>1085</v>
      </c>
      <c r="K108" s="46" t="s">
        <v>55</v>
      </c>
      <c r="L108" s="45" t="s">
        <v>31</v>
      </c>
      <c r="M108" s="45" t="s">
        <v>178</v>
      </c>
      <c r="N108" s="47">
        <v>163745</v>
      </c>
      <c r="O108" s="46" t="s">
        <v>1086</v>
      </c>
      <c r="P108" s="48">
        <v>130247766.93000001</v>
      </c>
      <c r="Q108" s="45" t="s">
        <v>43</v>
      </c>
      <c r="R108" s="45" t="s">
        <v>1545</v>
      </c>
    </row>
    <row r="109" spans="1:18" ht="165" x14ac:dyDescent="0.25">
      <c r="A109" s="45" t="s">
        <v>1719</v>
      </c>
      <c r="B109" s="46" t="s">
        <v>170</v>
      </c>
      <c r="C109" s="46" t="s">
        <v>184</v>
      </c>
      <c r="D109" s="46" t="s">
        <v>24</v>
      </c>
      <c r="E109" s="46" t="s">
        <v>1062</v>
      </c>
      <c r="F109" s="46" t="s">
        <v>1087</v>
      </c>
      <c r="G109" s="45" t="s">
        <v>1088</v>
      </c>
      <c r="H109" s="45">
        <v>0.1</v>
      </c>
      <c r="I109" s="45">
        <v>6.5</v>
      </c>
      <c r="J109" s="46" t="s">
        <v>1089</v>
      </c>
      <c r="K109" s="46" t="s">
        <v>55</v>
      </c>
      <c r="L109" s="45" t="s">
        <v>31</v>
      </c>
      <c r="M109" s="45" t="s">
        <v>178</v>
      </c>
      <c r="N109" s="47">
        <v>163745</v>
      </c>
      <c r="O109" s="46" t="s">
        <v>1090</v>
      </c>
      <c r="P109" s="48">
        <v>100011926.26000001</v>
      </c>
      <c r="Q109" s="45" t="s">
        <v>43</v>
      </c>
      <c r="R109" s="45" t="s">
        <v>1546</v>
      </c>
    </row>
    <row r="110" spans="1:18" ht="24.75" customHeight="1" x14ac:dyDescent="0.25">
      <c r="A110" s="45" t="s">
        <v>1637</v>
      </c>
      <c r="B110" s="46" t="s">
        <v>212</v>
      </c>
      <c r="C110" s="46" t="s">
        <v>184</v>
      </c>
      <c r="D110" s="46" t="s">
        <v>24</v>
      </c>
      <c r="E110" s="46" t="s">
        <v>97</v>
      </c>
      <c r="F110" s="46" t="s">
        <v>247</v>
      </c>
      <c r="G110" s="45" t="s">
        <v>248</v>
      </c>
      <c r="H110" s="45">
        <v>62.47</v>
      </c>
      <c r="I110" s="45">
        <v>10.5</v>
      </c>
      <c r="J110" s="46" t="s">
        <v>249</v>
      </c>
      <c r="K110" s="46" t="s">
        <v>30</v>
      </c>
      <c r="L110" s="45" t="s">
        <v>31</v>
      </c>
      <c r="M110" s="45" t="s">
        <v>251</v>
      </c>
      <c r="N110" s="47">
        <v>25359</v>
      </c>
      <c r="O110" s="46" t="s">
        <v>250</v>
      </c>
      <c r="P110" s="48">
        <v>150000000</v>
      </c>
      <c r="Q110" s="45" t="s">
        <v>49</v>
      </c>
      <c r="R110" s="45"/>
    </row>
    <row r="111" spans="1:18" ht="45" x14ac:dyDescent="0.25">
      <c r="A111" s="45" t="s">
        <v>1638</v>
      </c>
      <c r="B111" s="46" t="s">
        <v>504</v>
      </c>
      <c r="C111" s="46" t="s">
        <v>184</v>
      </c>
      <c r="D111" s="46" t="s">
        <v>24</v>
      </c>
      <c r="E111" s="46" t="s">
        <v>51</v>
      </c>
      <c r="F111" s="46" t="s">
        <v>632</v>
      </c>
      <c r="G111" s="45" t="s">
        <v>633</v>
      </c>
      <c r="H111" s="45">
        <v>0.4</v>
      </c>
      <c r="I111" s="45">
        <v>5.5</v>
      </c>
      <c r="J111" s="46" t="s">
        <v>634</v>
      </c>
      <c r="K111" s="46" t="s">
        <v>30</v>
      </c>
      <c r="L111" s="45" t="s">
        <v>31</v>
      </c>
      <c r="M111" s="45" t="s">
        <v>504</v>
      </c>
      <c r="N111" s="47">
        <v>220</v>
      </c>
      <c r="O111" s="46" t="s">
        <v>635</v>
      </c>
      <c r="P111" s="48">
        <v>95000000</v>
      </c>
      <c r="Q111" s="45" t="s">
        <v>49</v>
      </c>
      <c r="R111" s="45"/>
    </row>
    <row r="112" spans="1:18" ht="105" x14ac:dyDescent="0.25">
      <c r="A112" s="45" t="s">
        <v>1639</v>
      </c>
      <c r="B112" s="46" t="s">
        <v>504</v>
      </c>
      <c r="C112" s="46" t="s">
        <v>184</v>
      </c>
      <c r="D112" s="46" t="s">
        <v>24</v>
      </c>
      <c r="E112" s="46" t="s">
        <v>25</v>
      </c>
      <c r="F112" s="46" t="s">
        <v>26</v>
      </c>
      <c r="G112" s="45" t="s">
        <v>945</v>
      </c>
      <c r="H112" s="45">
        <v>0.8</v>
      </c>
      <c r="I112" s="45">
        <v>6</v>
      </c>
      <c r="J112" s="46" t="s">
        <v>946</v>
      </c>
      <c r="K112" s="46" t="s">
        <v>30</v>
      </c>
      <c r="L112" s="45" t="s">
        <v>31</v>
      </c>
      <c r="M112" s="45" t="s">
        <v>504</v>
      </c>
      <c r="N112" s="47">
        <v>320</v>
      </c>
      <c r="O112" s="46" t="s">
        <v>947</v>
      </c>
      <c r="P112" s="48">
        <v>43000000</v>
      </c>
      <c r="Q112" s="45" t="s">
        <v>49</v>
      </c>
      <c r="R112" s="45" t="s">
        <v>1538</v>
      </c>
    </row>
    <row r="113" spans="1:18" ht="45" x14ac:dyDescent="0.25">
      <c r="A113" s="45" t="s">
        <v>1640</v>
      </c>
      <c r="B113" s="46" t="s">
        <v>504</v>
      </c>
      <c r="C113" s="46" t="s">
        <v>184</v>
      </c>
      <c r="D113" s="46" t="s">
        <v>24</v>
      </c>
      <c r="E113" s="46" t="s">
        <v>25</v>
      </c>
      <c r="F113" s="46" t="s">
        <v>994</v>
      </c>
      <c r="G113" s="45" t="s">
        <v>945</v>
      </c>
      <c r="H113" s="45">
        <v>1</v>
      </c>
      <c r="I113" s="45">
        <v>5.5</v>
      </c>
      <c r="J113" s="46" t="s">
        <v>995</v>
      </c>
      <c r="K113" s="46" t="s">
        <v>30</v>
      </c>
      <c r="L113" s="45" t="s">
        <v>31</v>
      </c>
      <c r="M113" s="45" t="s">
        <v>504</v>
      </c>
      <c r="N113" s="47">
        <v>400</v>
      </c>
      <c r="O113" s="46" t="s">
        <v>996</v>
      </c>
      <c r="P113" s="48">
        <v>150000000</v>
      </c>
      <c r="Q113" s="45" t="s">
        <v>49</v>
      </c>
      <c r="R113" s="45" t="s">
        <v>1542</v>
      </c>
    </row>
    <row r="114" spans="1:18" ht="45" x14ac:dyDescent="0.25">
      <c r="A114" s="45" t="s">
        <v>1720</v>
      </c>
      <c r="B114" s="46" t="s">
        <v>504</v>
      </c>
      <c r="C114" s="46" t="s">
        <v>184</v>
      </c>
      <c r="D114" s="46" t="s">
        <v>24</v>
      </c>
      <c r="E114" s="46" t="s">
        <v>591</v>
      </c>
      <c r="F114" s="46" t="s">
        <v>602</v>
      </c>
      <c r="G114" s="45" t="s">
        <v>603</v>
      </c>
      <c r="H114" s="45">
        <v>1.5</v>
      </c>
      <c r="I114" s="45">
        <v>4</v>
      </c>
      <c r="J114" s="46" t="s">
        <v>604</v>
      </c>
      <c r="K114" s="46" t="s">
        <v>30</v>
      </c>
      <c r="L114" s="45" t="s">
        <v>31</v>
      </c>
      <c r="M114" s="45" t="s">
        <v>511</v>
      </c>
      <c r="N114" s="47">
        <v>100</v>
      </c>
      <c r="O114" s="46" t="s">
        <v>605</v>
      </c>
      <c r="P114" s="48">
        <v>18000000</v>
      </c>
      <c r="Q114" s="45" t="s">
        <v>43</v>
      </c>
      <c r="R114" s="45"/>
    </row>
    <row r="115" spans="1:18" ht="45" x14ac:dyDescent="0.25">
      <c r="A115" s="45" t="s">
        <v>1721</v>
      </c>
      <c r="B115" s="46" t="s">
        <v>504</v>
      </c>
      <c r="C115" s="46" t="s">
        <v>184</v>
      </c>
      <c r="D115" s="46" t="s">
        <v>24</v>
      </c>
      <c r="E115" s="46" t="s">
        <v>591</v>
      </c>
      <c r="F115" s="46" t="s">
        <v>116</v>
      </c>
      <c r="G115" s="45" t="s">
        <v>606</v>
      </c>
      <c r="H115" s="45">
        <v>1</v>
      </c>
      <c r="I115" s="45">
        <v>4</v>
      </c>
      <c r="J115" s="46" t="s">
        <v>607</v>
      </c>
      <c r="K115" s="46" t="s">
        <v>30</v>
      </c>
      <c r="L115" s="45" t="s">
        <v>31</v>
      </c>
      <c r="M115" s="45" t="s">
        <v>511</v>
      </c>
      <c r="N115" s="47">
        <v>60</v>
      </c>
      <c r="O115" s="46" t="s">
        <v>608</v>
      </c>
      <c r="P115" s="48">
        <v>9000000</v>
      </c>
      <c r="Q115" s="45" t="s">
        <v>43</v>
      </c>
      <c r="R115" s="45"/>
    </row>
    <row r="116" spans="1:18" ht="45" x14ac:dyDescent="0.25">
      <c r="A116" s="45" t="s">
        <v>1722</v>
      </c>
      <c r="B116" s="46" t="s">
        <v>504</v>
      </c>
      <c r="C116" s="46" t="s">
        <v>184</v>
      </c>
      <c r="D116" s="46" t="s">
        <v>24</v>
      </c>
      <c r="E116" s="46" t="s">
        <v>123</v>
      </c>
      <c r="F116" s="46" t="s">
        <v>609</v>
      </c>
      <c r="G116" s="45" t="s">
        <v>610</v>
      </c>
      <c r="H116" s="45">
        <v>1</v>
      </c>
      <c r="I116" s="45">
        <v>4.5</v>
      </c>
      <c r="J116" s="46" t="s">
        <v>611</v>
      </c>
      <c r="K116" s="46" t="s">
        <v>55</v>
      </c>
      <c r="L116" s="45" t="s">
        <v>31</v>
      </c>
      <c r="M116" s="45" t="s">
        <v>511</v>
      </c>
      <c r="N116" s="47">
        <v>130</v>
      </c>
      <c r="O116" s="46" t="s">
        <v>612</v>
      </c>
      <c r="P116" s="48">
        <v>9500000</v>
      </c>
      <c r="Q116" s="45" t="s">
        <v>43</v>
      </c>
      <c r="R116" s="45"/>
    </row>
    <row r="117" spans="1:18" ht="45" x14ac:dyDescent="0.25">
      <c r="A117" s="45" t="s">
        <v>1723</v>
      </c>
      <c r="B117" s="46" t="s">
        <v>504</v>
      </c>
      <c r="C117" s="46" t="s">
        <v>184</v>
      </c>
      <c r="D117" s="46" t="s">
        <v>24</v>
      </c>
      <c r="E117" s="46" t="s">
        <v>123</v>
      </c>
      <c r="F117" s="46" t="s">
        <v>613</v>
      </c>
      <c r="G117" s="45" t="s">
        <v>598</v>
      </c>
      <c r="H117" s="45">
        <v>3</v>
      </c>
      <c r="I117" s="45">
        <v>4.5</v>
      </c>
      <c r="J117" s="46" t="s">
        <v>614</v>
      </c>
      <c r="K117" s="46" t="s">
        <v>30</v>
      </c>
      <c r="L117" s="45" t="s">
        <v>31</v>
      </c>
      <c r="M117" s="45" t="s">
        <v>511</v>
      </c>
      <c r="N117" s="47">
        <v>80</v>
      </c>
      <c r="O117" s="46" t="s">
        <v>615</v>
      </c>
      <c r="P117" s="48">
        <v>12000000</v>
      </c>
      <c r="Q117" s="45" t="s">
        <v>43</v>
      </c>
      <c r="R117" s="45"/>
    </row>
    <row r="118" spans="1:18" ht="90" x14ac:dyDescent="0.25">
      <c r="A118" s="45" t="s">
        <v>1724</v>
      </c>
      <c r="B118" s="46" t="s">
        <v>504</v>
      </c>
      <c r="C118" s="46" t="s">
        <v>184</v>
      </c>
      <c r="D118" s="46" t="s">
        <v>24</v>
      </c>
      <c r="E118" s="46" t="s">
        <v>123</v>
      </c>
      <c r="F118" s="46" t="s">
        <v>616</v>
      </c>
      <c r="G118" s="45" t="s">
        <v>617</v>
      </c>
      <c r="H118" s="45">
        <v>2</v>
      </c>
      <c r="I118" s="45">
        <v>5</v>
      </c>
      <c r="J118" s="46" t="s">
        <v>618</v>
      </c>
      <c r="K118" s="46" t="s">
        <v>30</v>
      </c>
      <c r="L118" s="45" t="s">
        <v>31</v>
      </c>
      <c r="M118" s="45" t="s">
        <v>511</v>
      </c>
      <c r="N118" s="47">
        <v>200</v>
      </c>
      <c r="O118" s="46" t="s">
        <v>619</v>
      </c>
      <c r="P118" s="48">
        <v>26000000</v>
      </c>
      <c r="Q118" s="45" t="s">
        <v>43</v>
      </c>
      <c r="R118" s="45"/>
    </row>
    <row r="119" spans="1:18" ht="45" x14ac:dyDescent="0.25">
      <c r="A119" s="45" t="s">
        <v>1725</v>
      </c>
      <c r="B119" s="46" t="s">
        <v>504</v>
      </c>
      <c r="C119" s="46" t="s">
        <v>184</v>
      </c>
      <c r="D119" s="46" t="s">
        <v>24</v>
      </c>
      <c r="E119" s="46" t="s">
        <v>51</v>
      </c>
      <c r="F119" s="46" t="s">
        <v>118</v>
      </c>
      <c r="G119" s="45" t="s">
        <v>620</v>
      </c>
      <c r="H119" s="45">
        <v>4</v>
      </c>
      <c r="I119" s="45">
        <v>4</v>
      </c>
      <c r="J119" s="46" t="s">
        <v>621</v>
      </c>
      <c r="K119" s="46" t="s">
        <v>30</v>
      </c>
      <c r="L119" s="45" t="s">
        <v>31</v>
      </c>
      <c r="M119" s="45" t="s">
        <v>511</v>
      </c>
      <c r="N119" s="47">
        <v>200</v>
      </c>
      <c r="O119" s="46" t="s">
        <v>622</v>
      </c>
      <c r="P119" s="48">
        <v>23500000</v>
      </c>
      <c r="Q119" s="45" t="s">
        <v>43</v>
      </c>
      <c r="R119" s="45"/>
    </row>
    <row r="120" spans="1:18" ht="45" x14ac:dyDescent="0.25">
      <c r="A120" s="45" t="s">
        <v>1726</v>
      </c>
      <c r="B120" s="46" t="s">
        <v>504</v>
      </c>
      <c r="C120" s="46" t="s">
        <v>184</v>
      </c>
      <c r="D120" s="46" t="s">
        <v>24</v>
      </c>
      <c r="E120" s="46" t="s">
        <v>25</v>
      </c>
      <c r="F120" s="46" t="s">
        <v>623</v>
      </c>
      <c r="G120" s="45" t="s">
        <v>513</v>
      </c>
      <c r="H120" s="45">
        <v>1</v>
      </c>
      <c r="I120" s="45">
        <v>5</v>
      </c>
      <c r="J120" s="46" t="s">
        <v>624</v>
      </c>
      <c r="K120" s="46" t="s">
        <v>601</v>
      </c>
      <c r="L120" s="45" t="s">
        <v>31</v>
      </c>
      <c r="M120" s="45" t="s">
        <v>504</v>
      </c>
      <c r="N120" s="47">
        <v>60</v>
      </c>
      <c r="O120" s="46" t="s">
        <v>625</v>
      </c>
      <c r="P120" s="48">
        <v>17500000</v>
      </c>
      <c r="Q120" s="45" t="s">
        <v>43</v>
      </c>
      <c r="R120" s="45"/>
    </row>
    <row r="121" spans="1:18" ht="45" x14ac:dyDescent="0.25">
      <c r="A121" s="45" t="s">
        <v>1727</v>
      </c>
      <c r="B121" s="46" t="s">
        <v>504</v>
      </c>
      <c r="C121" s="46" t="s">
        <v>184</v>
      </c>
      <c r="D121" s="46" t="s">
        <v>24</v>
      </c>
      <c r="E121" s="46" t="s">
        <v>123</v>
      </c>
      <c r="F121" s="46" t="s">
        <v>626</v>
      </c>
      <c r="G121" s="45" t="s">
        <v>627</v>
      </c>
      <c r="H121" s="45">
        <v>0.7</v>
      </c>
      <c r="I121" s="45">
        <v>5</v>
      </c>
      <c r="J121" s="46" t="s">
        <v>628</v>
      </c>
      <c r="K121" s="46" t="s">
        <v>30</v>
      </c>
      <c r="L121" s="45" t="s">
        <v>31</v>
      </c>
      <c r="M121" s="45" t="s">
        <v>504</v>
      </c>
      <c r="N121" s="47">
        <v>200</v>
      </c>
      <c r="O121" s="46" t="s">
        <v>629</v>
      </c>
      <c r="P121" s="48">
        <v>15000000</v>
      </c>
      <c r="Q121" s="45" t="s">
        <v>43</v>
      </c>
      <c r="R121" s="45"/>
    </row>
    <row r="122" spans="1:18" ht="90" x14ac:dyDescent="0.25">
      <c r="A122" s="45" t="s">
        <v>1728</v>
      </c>
      <c r="B122" s="46" t="s">
        <v>504</v>
      </c>
      <c r="C122" s="46" t="s">
        <v>184</v>
      </c>
      <c r="D122" s="46" t="s">
        <v>24</v>
      </c>
      <c r="E122" s="46" t="s">
        <v>123</v>
      </c>
      <c r="F122" s="46" t="s">
        <v>935</v>
      </c>
      <c r="G122" s="45" t="s">
        <v>936</v>
      </c>
      <c r="H122" s="45">
        <v>1</v>
      </c>
      <c r="I122" s="45">
        <v>4.5</v>
      </c>
      <c r="J122" s="46" t="s">
        <v>937</v>
      </c>
      <c r="K122" s="46" t="s">
        <v>30</v>
      </c>
      <c r="L122" s="45" t="s">
        <v>31</v>
      </c>
      <c r="M122" s="45" t="s">
        <v>504</v>
      </c>
      <c r="N122" s="47">
        <v>80</v>
      </c>
      <c r="O122" s="46" t="s">
        <v>938</v>
      </c>
      <c r="P122" s="48">
        <v>18000000</v>
      </c>
      <c r="Q122" s="45" t="s">
        <v>43</v>
      </c>
      <c r="R122" s="45"/>
    </row>
    <row r="123" spans="1:18" ht="90" x14ac:dyDescent="0.25">
      <c r="A123" s="45" t="s">
        <v>1729</v>
      </c>
      <c r="B123" s="46" t="s">
        <v>504</v>
      </c>
      <c r="C123" s="46" t="s">
        <v>184</v>
      </c>
      <c r="D123" s="46" t="s">
        <v>24</v>
      </c>
      <c r="E123" s="46" t="s">
        <v>123</v>
      </c>
      <c r="F123" s="46" t="s">
        <v>939</v>
      </c>
      <c r="G123" s="45" t="s">
        <v>940</v>
      </c>
      <c r="H123" s="45">
        <v>0.5</v>
      </c>
      <c r="I123" s="45">
        <v>5</v>
      </c>
      <c r="J123" s="46" t="s">
        <v>937</v>
      </c>
      <c r="K123" s="46" t="s">
        <v>30</v>
      </c>
      <c r="L123" s="45" t="s">
        <v>31</v>
      </c>
      <c r="M123" s="45" t="s">
        <v>504</v>
      </c>
      <c r="N123" s="47">
        <v>100</v>
      </c>
      <c r="O123" s="46" t="s">
        <v>941</v>
      </c>
      <c r="P123" s="48">
        <v>17200000</v>
      </c>
      <c r="Q123" s="45" t="s">
        <v>43</v>
      </c>
      <c r="R123" s="45"/>
    </row>
    <row r="124" spans="1:18" ht="90" x14ac:dyDescent="0.25">
      <c r="A124" s="45" t="s">
        <v>1730</v>
      </c>
      <c r="B124" s="46" t="s">
        <v>504</v>
      </c>
      <c r="C124" s="46" t="s">
        <v>184</v>
      </c>
      <c r="D124" s="46" t="s">
        <v>24</v>
      </c>
      <c r="E124" s="46" t="s">
        <v>123</v>
      </c>
      <c r="F124" s="46" t="s">
        <v>942</v>
      </c>
      <c r="G124" s="45" t="s">
        <v>943</v>
      </c>
      <c r="H124" s="45">
        <v>0.7</v>
      </c>
      <c r="I124" s="45">
        <v>5</v>
      </c>
      <c r="J124" s="46" t="s">
        <v>937</v>
      </c>
      <c r="K124" s="46" t="s">
        <v>30</v>
      </c>
      <c r="L124" s="45" t="s">
        <v>31</v>
      </c>
      <c r="M124" s="45" t="s">
        <v>504</v>
      </c>
      <c r="N124" s="47">
        <v>90</v>
      </c>
      <c r="O124" s="46" t="s">
        <v>944</v>
      </c>
      <c r="P124" s="48">
        <v>15000000</v>
      </c>
      <c r="Q124" s="45" t="s">
        <v>43</v>
      </c>
      <c r="R124" s="45"/>
    </row>
    <row r="125" spans="1:18" ht="90" x14ac:dyDescent="0.25">
      <c r="A125" s="45" t="s">
        <v>1731</v>
      </c>
      <c r="B125" s="46" t="s">
        <v>504</v>
      </c>
      <c r="C125" s="46" t="s">
        <v>184</v>
      </c>
      <c r="D125" s="46" t="s">
        <v>24</v>
      </c>
      <c r="E125" s="46" t="s">
        <v>902</v>
      </c>
      <c r="F125" s="46" t="s">
        <v>948</v>
      </c>
      <c r="G125" s="45" t="s">
        <v>949</v>
      </c>
      <c r="H125" s="45">
        <v>0.7</v>
      </c>
      <c r="I125" s="45">
        <v>6</v>
      </c>
      <c r="J125" s="46" t="s">
        <v>950</v>
      </c>
      <c r="K125" s="46" t="s">
        <v>30</v>
      </c>
      <c r="L125" s="45" t="s">
        <v>31</v>
      </c>
      <c r="M125" s="45" t="s">
        <v>504</v>
      </c>
      <c r="N125" s="47">
        <v>200</v>
      </c>
      <c r="O125" s="46" t="s">
        <v>937</v>
      </c>
      <c r="P125" s="48">
        <v>16000000</v>
      </c>
      <c r="Q125" s="45" t="s">
        <v>43</v>
      </c>
      <c r="R125" s="45"/>
    </row>
    <row r="126" spans="1:18" ht="90" x14ac:dyDescent="0.25">
      <c r="A126" s="45" t="s">
        <v>1732</v>
      </c>
      <c r="B126" s="46" t="s">
        <v>504</v>
      </c>
      <c r="C126" s="46" t="s">
        <v>184</v>
      </c>
      <c r="D126" s="46" t="s">
        <v>24</v>
      </c>
      <c r="E126" s="46" t="s">
        <v>190</v>
      </c>
      <c r="F126" s="46" t="s">
        <v>951</v>
      </c>
      <c r="G126" s="45" t="s">
        <v>952</v>
      </c>
      <c r="H126" s="45">
        <v>0.4</v>
      </c>
      <c r="I126" s="45">
        <v>5</v>
      </c>
      <c r="J126" s="46" t="s">
        <v>953</v>
      </c>
      <c r="K126" s="46" t="s">
        <v>55</v>
      </c>
      <c r="L126" s="45" t="s">
        <v>31</v>
      </c>
      <c r="M126" s="45" t="s">
        <v>504</v>
      </c>
      <c r="N126" s="47">
        <v>80</v>
      </c>
      <c r="O126" s="46" t="s">
        <v>954</v>
      </c>
      <c r="P126" s="48">
        <v>13000000</v>
      </c>
      <c r="Q126" s="45" t="s">
        <v>43</v>
      </c>
      <c r="R126" s="45"/>
    </row>
    <row r="127" spans="1:18" ht="90" x14ac:dyDescent="0.25">
      <c r="A127" s="45" t="s">
        <v>1733</v>
      </c>
      <c r="B127" s="46" t="s">
        <v>504</v>
      </c>
      <c r="C127" s="46" t="s">
        <v>184</v>
      </c>
      <c r="D127" s="46" t="s">
        <v>24</v>
      </c>
      <c r="E127" s="46" t="s">
        <v>505</v>
      </c>
      <c r="F127" s="46" t="s">
        <v>955</v>
      </c>
      <c r="G127" s="45" t="s">
        <v>956</v>
      </c>
      <c r="H127" s="45">
        <v>1</v>
      </c>
      <c r="I127" s="45">
        <v>6</v>
      </c>
      <c r="J127" s="46" t="s">
        <v>957</v>
      </c>
      <c r="K127" s="46" t="s">
        <v>55</v>
      </c>
      <c r="L127" s="45" t="s">
        <v>31</v>
      </c>
      <c r="M127" s="45" t="s">
        <v>504</v>
      </c>
      <c r="N127" s="47">
        <v>230</v>
      </c>
      <c r="O127" s="46" t="s">
        <v>958</v>
      </c>
      <c r="P127" s="48">
        <v>19500000</v>
      </c>
      <c r="Q127" s="45" t="s">
        <v>43</v>
      </c>
      <c r="R127" s="45"/>
    </row>
    <row r="128" spans="1:18" ht="90" x14ac:dyDescent="0.25">
      <c r="A128" s="45" t="s">
        <v>1734</v>
      </c>
      <c r="B128" s="46" t="s">
        <v>504</v>
      </c>
      <c r="C128" s="46" t="s">
        <v>184</v>
      </c>
      <c r="D128" s="46" t="s">
        <v>24</v>
      </c>
      <c r="E128" s="46" t="s">
        <v>505</v>
      </c>
      <c r="F128" s="46" t="s">
        <v>108</v>
      </c>
      <c r="G128" s="45" t="s">
        <v>959</v>
      </c>
      <c r="H128" s="45">
        <v>1</v>
      </c>
      <c r="I128" s="45">
        <v>5</v>
      </c>
      <c r="J128" s="46" t="s">
        <v>742</v>
      </c>
      <c r="K128" s="46" t="s">
        <v>30</v>
      </c>
      <c r="L128" s="45" t="s">
        <v>31</v>
      </c>
      <c r="M128" s="45" t="s">
        <v>504</v>
      </c>
      <c r="N128" s="47">
        <v>180</v>
      </c>
      <c r="O128" s="46" t="s">
        <v>960</v>
      </c>
      <c r="P128" s="48">
        <v>21500000</v>
      </c>
      <c r="Q128" s="45" t="s">
        <v>43</v>
      </c>
      <c r="R128" s="45"/>
    </row>
    <row r="129" spans="1:18" ht="45" x14ac:dyDescent="0.25">
      <c r="A129" s="45" t="s">
        <v>1735</v>
      </c>
      <c r="B129" s="46" t="s">
        <v>504</v>
      </c>
      <c r="C129" s="46" t="s">
        <v>184</v>
      </c>
      <c r="D129" s="46" t="s">
        <v>24</v>
      </c>
      <c r="E129" s="46" t="s">
        <v>123</v>
      </c>
      <c r="F129" s="46" t="s">
        <v>997</v>
      </c>
      <c r="G129" s="45" t="s">
        <v>627</v>
      </c>
      <c r="H129" s="45">
        <v>1.7</v>
      </c>
      <c r="I129" s="45">
        <v>5</v>
      </c>
      <c r="J129" s="46" t="s">
        <v>998</v>
      </c>
      <c r="K129" s="46" t="s">
        <v>30</v>
      </c>
      <c r="L129" s="45" t="s">
        <v>31</v>
      </c>
      <c r="M129" s="45" t="s">
        <v>511</v>
      </c>
      <c r="N129" s="47">
        <v>80</v>
      </c>
      <c r="O129" s="46" t="s">
        <v>999</v>
      </c>
      <c r="P129" s="48">
        <v>12000000</v>
      </c>
      <c r="Q129" s="45" t="s">
        <v>43</v>
      </c>
      <c r="R129" s="45"/>
    </row>
    <row r="130" spans="1:18" ht="45" x14ac:dyDescent="0.25">
      <c r="A130" s="45" t="s">
        <v>1736</v>
      </c>
      <c r="B130" s="46" t="s">
        <v>504</v>
      </c>
      <c r="C130" s="46" t="s">
        <v>184</v>
      </c>
      <c r="D130" s="46" t="s">
        <v>24</v>
      </c>
      <c r="E130" s="46" t="s">
        <v>123</v>
      </c>
      <c r="F130" s="46" t="s">
        <v>1000</v>
      </c>
      <c r="G130" s="45" t="s">
        <v>631</v>
      </c>
      <c r="H130" s="45">
        <v>3</v>
      </c>
      <c r="I130" s="45">
        <v>5</v>
      </c>
      <c r="J130" s="46" t="s">
        <v>1001</v>
      </c>
      <c r="K130" s="46" t="s">
        <v>30</v>
      </c>
      <c r="L130" s="45" t="s">
        <v>31</v>
      </c>
      <c r="M130" s="45" t="s">
        <v>511</v>
      </c>
      <c r="N130" s="47">
        <v>90</v>
      </c>
      <c r="O130" s="46" t="s">
        <v>1002</v>
      </c>
      <c r="P130" s="48">
        <v>15000000</v>
      </c>
      <c r="Q130" s="45" t="s">
        <v>43</v>
      </c>
      <c r="R130" s="45"/>
    </row>
    <row r="131" spans="1:18" ht="45" x14ac:dyDescent="0.25">
      <c r="A131" s="45" t="s">
        <v>1737</v>
      </c>
      <c r="B131" s="46" t="s">
        <v>504</v>
      </c>
      <c r="C131" s="46" t="s">
        <v>184</v>
      </c>
      <c r="D131" s="46" t="s">
        <v>24</v>
      </c>
      <c r="E131" s="46" t="s">
        <v>123</v>
      </c>
      <c r="F131" s="46" t="s">
        <v>630</v>
      </c>
      <c r="G131" s="45" t="s">
        <v>1003</v>
      </c>
      <c r="H131" s="45">
        <v>0.4</v>
      </c>
      <c r="I131" s="45">
        <v>5</v>
      </c>
      <c r="J131" s="46" t="s">
        <v>1004</v>
      </c>
      <c r="K131" s="46" t="s">
        <v>30</v>
      </c>
      <c r="L131" s="45" t="s">
        <v>31</v>
      </c>
      <c r="M131" s="45" t="s">
        <v>511</v>
      </c>
      <c r="N131" s="47">
        <v>60</v>
      </c>
      <c r="O131" s="46" t="s">
        <v>1005</v>
      </c>
      <c r="P131" s="48">
        <v>8000000</v>
      </c>
      <c r="Q131" s="45" t="s">
        <v>43</v>
      </c>
      <c r="R131" s="45"/>
    </row>
    <row r="132" spans="1:18" ht="45" x14ac:dyDescent="0.25">
      <c r="A132" s="45" t="s">
        <v>1738</v>
      </c>
      <c r="B132" s="46" t="s">
        <v>504</v>
      </c>
      <c r="C132" s="46" t="s">
        <v>184</v>
      </c>
      <c r="D132" s="46" t="s">
        <v>24</v>
      </c>
      <c r="E132" s="46" t="s">
        <v>123</v>
      </c>
      <c r="F132" s="46" t="s">
        <v>1006</v>
      </c>
      <c r="G132" s="45" t="s">
        <v>1007</v>
      </c>
      <c r="H132" s="45">
        <v>0.3</v>
      </c>
      <c r="I132" s="45">
        <v>4</v>
      </c>
      <c r="J132" s="46" t="s">
        <v>1008</v>
      </c>
      <c r="K132" s="46" t="s">
        <v>30</v>
      </c>
      <c r="L132" s="45" t="s">
        <v>31</v>
      </c>
      <c r="M132" s="45" t="s">
        <v>511</v>
      </c>
      <c r="N132" s="47">
        <v>90</v>
      </c>
      <c r="O132" s="46" t="s">
        <v>1009</v>
      </c>
      <c r="P132" s="48">
        <v>9000000</v>
      </c>
      <c r="Q132" s="45" t="s">
        <v>43</v>
      </c>
      <c r="R132" s="45"/>
    </row>
    <row r="133" spans="1:18" ht="45" x14ac:dyDescent="0.25">
      <c r="A133" s="45" t="s">
        <v>1739</v>
      </c>
      <c r="B133" s="46" t="s">
        <v>504</v>
      </c>
      <c r="C133" s="46" t="s">
        <v>184</v>
      </c>
      <c r="D133" s="46" t="s">
        <v>24</v>
      </c>
      <c r="E133" s="46" t="s">
        <v>591</v>
      </c>
      <c r="F133" s="46" t="s">
        <v>1010</v>
      </c>
      <c r="G133" s="45" t="s">
        <v>1011</v>
      </c>
      <c r="H133" s="45">
        <v>3</v>
      </c>
      <c r="I133" s="45">
        <v>5</v>
      </c>
      <c r="J133" s="46" t="s">
        <v>998</v>
      </c>
      <c r="K133" s="46" t="s">
        <v>30</v>
      </c>
      <c r="L133" s="45" t="s">
        <v>31</v>
      </c>
      <c r="M133" s="45" t="s">
        <v>511</v>
      </c>
      <c r="N133" s="47">
        <v>100</v>
      </c>
      <c r="O133" s="46" t="s">
        <v>1012</v>
      </c>
      <c r="P133" s="48">
        <v>18000000</v>
      </c>
      <c r="Q133" s="45" t="s">
        <v>43</v>
      </c>
      <c r="R133" s="45"/>
    </row>
    <row r="134" spans="1:18" ht="45" x14ac:dyDescent="0.25">
      <c r="A134" s="45" t="s">
        <v>1740</v>
      </c>
      <c r="B134" s="46" t="s">
        <v>504</v>
      </c>
      <c r="C134" s="46" t="s">
        <v>184</v>
      </c>
      <c r="D134" s="46" t="s">
        <v>24</v>
      </c>
      <c r="E134" s="46" t="s">
        <v>123</v>
      </c>
      <c r="F134" s="46" t="s">
        <v>1013</v>
      </c>
      <c r="G134" s="45" t="s">
        <v>1014</v>
      </c>
      <c r="H134" s="45">
        <v>0.6</v>
      </c>
      <c r="I134" s="45">
        <v>5</v>
      </c>
      <c r="J134" s="46" t="s">
        <v>1015</v>
      </c>
      <c r="K134" s="46" t="s">
        <v>30</v>
      </c>
      <c r="L134" s="45" t="s">
        <v>31</v>
      </c>
      <c r="M134" s="45" t="s">
        <v>511</v>
      </c>
      <c r="N134" s="47">
        <v>150</v>
      </c>
      <c r="O134" s="46" t="s">
        <v>1016</v>
      </c>
      <c r="P134" s="48">
        <v>16000000</v>
      </c>
      <c r="Q134" s="45" t="s">
        <v>43</v>
      </c>
      <c r="R134" s="45"/>
    </row>
    <row r="135" spans="1:18" ht="45" x14ac:dyDescent="0.25">
      <c r="A135" s="45" t="s">
        <v>1741</v>
      </c>
      <c r="B135" s="46" t="s">
        <v>504</v>
      </c>
      <c r="C135" s="46" t="s">
        <v>184</v>
      </c>
      <c r="D135" s="46" t="s">
        <v>24</v>
      </c>
      <c r="E135" s="46" t="s">
        <v>123</v>
      </c>
      <c r="F135" s="46" t="s">
        <v>1017</v>
      </c>
      <c r="G135" s="45" t="s">
        <v>1018</v>
      </c>
      <c r="H135" s="45">
        <v>5</v>
      </c>
      <c r="I135" s="45">
        <v>4.5</v>
      </c>
      <c r="J135" s="46" t="s">
        <v>1019</v>
      </c>
      <c r="K135" s="46" t="s">
        <v>30</v>
      </c>
      <c r="L135" s="45" t="s">
        <v>31</v>
      </c>
      <c r="M135" s="45" t="s">
        <v>511</v>
      </c>
      <c r="N135" s="47">
        <v>200</v>
      </c>
      <c r="O135" s="46" t="s">
        <v>1020</v>
      </c>
      <c r="P135" s="48">
        <v>21000000</v>
      </c>
      <c r="Q135" s="45" t="s">
        <v>43</v>
      </c>
      <c r="R135" s="45"/>
    </row>
    <row r="136" spans="1:18" ht="45" x14ac:dyDescent="0.25">
      <c r="A136" s="45" t="s">
        <v>1742</v>
      </c>
      <c r="B136" s="46" t="s">
        <v>504</v>
      </c>
      <c r="C136" s="46" t="s">
        <v>184</v>
      </c>
      <c r="D136" s="46" t="s">
        <v>24</v>
      </c>
      <c r="E136" s="46" t="s">
        <v>123</v>
      </c>
      <c r="F136" s="46" t="s">
        <v>1023</v>
      </c>
      <c r="G136" s="45" t="s">
        <v>1024</v>
      </c>
      <c r="H136" s="45">
        <v>0.2</v>
      </c>
      <c r="I136" s="45">
        <v>5</v>
      </c>
      <c r="J136" s="46" t="s">
        <v>1021</v>
      </c>
      <c r="K136" s="46" t="s">
        <v>30</v>
      </c>
      <c r="L136" s="45" t="s">
        <v>31</v>
      </c>
      <c r="M136" s="45" t="s">
        <v>511</v>
      </c>
      <c r="N136" s="47">
        <v>50</v>
      </c>
      <c r="O136" s="46" t="s">
        <v>1025</v>
      </c>
      <c r="P136" s="48">
        <v>11600000</v>
      </c>
      <c r="Q136" s="45" t="s">
        <v>43</v>
      </c>
      <c r="R136" s="45"/>
    </row>
    <row r="137" spans="1:18" ht="30" x14ac:dyDescent="0.25">
      <c r="A137" s="45" t="s">
        <v>1743</v>
      </c>
      <c r="B137" s="46" t="s">
        <v>504</v>
      </c>
      <c r="C137" s="46" t="s">
        <v>184</v>
      </c>
      <c r="D137" s="46" t="s">
        <v>24</v>
      </c>
      <c r="E137" s="46" t="s">
        <v>591</v>
      </c>
      <c r="F137" s="46" t="s">
        <v>592</v>
      </c>
      <c r="G137" s="45" t="s">
        <v>593</v>
      </c>
      <c r="H137" s="45">
        <v>1</v>
      </c>
      <c r="I137" s="45">
        <v>5</v>
      </c>
      <c r="J137" s="46" t="s">
        <v>1026</v>
      </c>
      <c r="K137" s="46" t="s">
        <v>55</v>
      </c>
      <c r="L137" s="45" t="s">
        <v>31</v>
      </c>
      <c r="M137" s="45" t="s">
        <v>511</v>
      </c>
      <c r="N137" s="47">
        <v>80</v>
      </c>
      <c r="O137" s="46" t="s">
        <v>1027</v>
      </c>
      <c r="P137" s="48">
        <v>16000000</v>
      </c>
      <c r="Q137" s="45" t="s">
        <v>43</v>
      </c>
      <c r="R137" s="45"/>
    </row>
    <row r="138" spans="1:18" ht="30" x14ac:dyDescent="0.25">
      <c r="A138" s="45" t="s">
        <v>1744</v>
      </c>
      <c r="B138" s="46" t="s">
        <v>504</v>
      </c>
      <c r="C138" s="46" t="s">
        <v>184</v>
      </c>
      <c r="D138" s="46" t="s">
        <v>24</v>
      </c>
      <c r="E138" s="46" t="s">
        <v>123</v>
      </c>
      <c r="F138" s="46"/>
      <c r="G138" s="45" t="s">
        <v>1032</v>
      </c>
      <c r="H138" s="45">
        <v>1.5</v>
      </c>
      <c r="I138" s="45">
        <v>5.5</v>
      </c>
      <c r="J138" s="46" t="s">
        <v>1033</v>
      </c>
      <c r="K138" s="46" t="s">
        <v>55</v>
      </c>
      <c r="L138" s="45" t="s">
        <v>31</v>
      </c>
      <c r="M138" s="45" t="s">
        <v>511</v>
      </c>
      <c r="N138" s="47">
        <v>150</v>
      </c>
      <c r="O138" s="46" t="s">
        <v>1034</v>
      </c>
      <c r="P138" s="48">
        <v>26000000</v>
      </c>
      <c r="Q138" s="45" t="s">
        <v>43</v>
      </c>
      <c r="R138" s="45"/>
    </row>
    <row r="139" spans="1:18" ht="30" x14ac:dyDescent="0.25">
      <c r="A139" s="45" t="s">
        <v>1745</v>
      </c>
      <c r="B139" s="46" t="s">
        <v>504</v>
      </c>
      <c r="C139" s="46" t="s">
        <v>184</v>
      </c>
      <c r="D139" s="46" t="s">
        <v>24</v>
      </c>
      <c r="E139" s="46" t="s">
        <v>123</v>
      </c>
      <c r="F139" s="46" t="s">
        <v>810</v>
      </c>
      <c r="G139" s="45" t="s">
        <v>1035</v>
      </c>
      <c r="H139" s="45">
        <v>0.9</v>
      </c>
      <c r="I139" s="45">
        <v>5</v>
      </c>
      <c r="J139" s="46" t="s">
        <v>1021</v>
      </c>
      <c r="K139" s="46" t="s">
        <v>55</v>
      </c>
      <c r="L139" s="45" t="s">
        <v>31</v>
      </c>
      <c r="M139" s="45" t="s">
        <v>511</v>
      </c>
      <c r="N139" s="47">
        <v>80</v>
      </c>
      <c r="O139" s="46" t="s">
        <v>1036</v>
      </c>
      <c r="P139" s="48">
        <v>19000000</v>
      </c>
      <c r="Q139" s="45" t="s">
        <v>43</v>
      </c>
      <c r="R139" s="45"/>
    </row>
    <row r="140" spans="1:18" ht="30" x14ac:dyDescent="0.25">
      <c r="A140" s="45" t="s">
        <v>1746</v>
      </c>
      <c r="B140" s="46" t="s">
        <v>504</v>
      </c>
      <c r="C140" s="46" t="s">
        <v>184</v>
      </c>
      <c r="D140" s="46" t="s">
        <v>24</v>
      </c>
      <c r="E140" s="46" t="s">
        <v>123</v>
      </c>
      <c r="F140" s="46" t="s">
        <v>810</v>
      </c>
      <c r="G140" s="45" t="s">
        <v>1037</v>
      </c>
      <c r="H140" s="45">
        <v>1</v>
      </c>
      <c r="I140" s="45">
        <v>5</v>
      </c>
      <c r="J140" s="46" t="s">
        <v>1038</v>
      </c>
      <c r="K140" s="46" t="s">
        <v>55</v>
      </c>
      <c r="L140" s="45" t="s">
        <v>31</v>
      </c>
      <c r="M140" s="45" t="s">
        <v>511</v>
      </c>
      <c r="N140" s="47">
        <v>80</v>
      </c>
      <c r="O140" s="46" t="s">
        <v>1039</v>
      </c>
      <c r="P140" s="48">
        <v>196000002</v>
      </c>
      <c r="Q140" s="45" t="s">
        <v>43</v>
      </c>
      <c r="R140" s="45"/>
    </row>
    <row r="141" spans="1:18" ht="45" x14ac:dyDescent="0.25">
      <c r="A141" s="45" t="s">
        <v>1747</v>
      </c>
      <c r="B141" s="46" t="s">
        <v>504</v>
      </c>
      <c r="C141" s="46" t="s">
        <v>184</v>
      </c>
      <c r="D141" s="46" t="s">
        <v>24</v>
      </c>
      <c r="E141" s="46" t="s">
        <v>123</v>
      </c>
      <c r="F141" s="46" t="s">
        <v>810</v>
      </c>
      <c r="G141" s="45" t="s">
        <v>1040</v>
      </c>
      <c r="H141" s="45">
        <v>0.7</v>
      </c>
      <c r="I141" s="45">
        <v>5</v>
      </c>
      <c r="J141" s="46" t="s">
        <v>1041</v>
      </c>
      <c r="K141" s="46" t="s">
        <v>30</v>
      </c>
      <c r="L141" s="45" t="s">
        <v>31</v>
      </c>
      <c r="M141" s="45" t="s">
        <v>511</v>
      </c>
      <c r="N141" s="47">
        <v>60</v>
      </c>
      <c r="O141" s="46" t="s">
        <v>1042</v>
      </c>
      <c r="P141" s="48">
        <v>18000500</v>
      </c>
      <c r="Q141" s="45" t="s">
        <v>43</v>
      </c>
      <c r="R141" s="45"/>
    </row>
    <row r="142" spans="1:18" ht="45" x14ac:dyDescent="0.25">
      <c r="A142" s="45" t="s">
        <v>1748</v>
      </c>
      <c r="B142" s="46" t="s">
        <v>504</v>
      </c>
      <c r="C142" s="46" t="s">
        <v>184</v>
      </c>
      <c r="D142" s="46" t="s">
        <v>24</v>
      </c>
      <c r="E142" s="46" t="s">
        <v>591</v>
      </c>
      <c r="F142" s="46" t="s">
        <v>1043</v>
      </c>
      <c r="G142" s="45" t="s">
        <v>1044</v>
      </c>
      <c r="H142" s="45">
        <v>5</v>
      </c>
      <c r="I142" s="45">
        <v>6</v>
      </c>
      <c r="J142" s="46" t="s">
        <v>1045</v>
      </c>
      <c r="K142" s="46" t="s">
        <v>30</v>
      </c>
      <c r="L142" s="45" t="s">
        <v>31</v>
      </c>
      <c r="M142" s="45" t="s">
        <v>511</v>
      </c>
      <c r="N142" s="47">
        <v>400</v>
      </c>
      <c r="O142" s="46" t="s">
        <v>1046</v>
      </c>
      <c r="P142" s="48">
        <v>42000000</v>
      </c>
      <c r="Q142" s="45" t="s">
        <v>43</v>
      </c>
      <c r="R142" s="45"/>
    </row>
    <row r="143" spans="1:18" ht="45" x14ac:dyDescent="0.25">
      <c r="A143" s="45" t="s">
        <v>1749</v>
      </c>
      <c r="B143" s="46" t="s">
        <v>504</v>
      </c>
      <c r="C143" s="46" t="s">
        <v>184</v>
      </c>
      <c r="D143" s="46" t="s">
        <v>24</v>
      </c>
      <c r="E143" s="46" t="s">
        <v>123</v>
      </c>
      <c r="F143" s="46" t="s">
        <v>1047</v>
      </c>
      <c r="G143" s="45" t="s">
        <v>1048</v>
      </c>
      <c r="H143" s="45">
        <v>8</v>
      </c>
      <c r="I143" s="45">
        <v>4</v>
      </c>
      <c r="J143" s="46" t="s">
        <v>1049</v>
      </c>
      <c r="K143" s="46" t="s">
        <v>30</v>
      </c>
      <c r="L143" s="45" t="s">
        <v>31</v>
      </c>
      <c r="M143" s="45" t="s">
        <v>511</v>
      </c>
      <c r="N143" s="47">
        <v>120</v>
      </c>
      <c r="O143" s="46" t="s">
        <v>1050</v>
      </c>
      <c r="P143" s="48">
        <v>26000000</v>
      </c>
      <c r="Q143" s="45" t="s">
        <v>43</v>
      </c>
      <c r="R143" s="45"/>
    </row>
    <row r="144" spans="1:18" ht="45" x14ac:dyDescent="0.25">
      <c r="A144" s="45" t="s">
        <v>1750</v>
      </c>
      <c r="B144" s="46" t="s">
        <v>504</v>
      </c>
      <c r="C144" s="46" t="s">
        <v>184</v>
      </c>
      <c r="D144" s="46" t="s">
        <v>24</v>
      </c>
      <c r="E144" s="46" t="s">
        <v>591</v>
      </c>
      <c r="F144" s="46" t="s">
        <v>1051</v>
      </c>
      <c r="G144" s="45" t="s">
        <v>1052</v>
      </c>
      <c r="H144" s="45">
        <v>3.4</v>
      </c>
      <c r="I144" s="45">
        <v>5</v>
      </c>
      <c r="J144" s="46" t="s">
        <v>1053</v>
      </c>
      <c r="K144" s="46" t="s">
        <v>30</v>
      </c>
      <c r="L144" s="45" t="s">
        <v>31</v>
      </c>
      <c r="M144" s="45" t="s">
        <v>511</v>
      </c>
      <c r="N144" s="47">
        <v>60</v>
      </c>
      <c r="O144" s="46" t="s">
        <v>1054</v>
      </c>
      <c r="P144" s="48">
        <v>22500000</v>
      </c>
      <c r="Q144" s="45" t="s">
        <v>43</v>
      </c>
      <c r="R144" s="45"/>
    </row>
    <row r="145" spans="1:18" ht="45" x14ac:dyDescent="0.25">
      <c r="A145" s="45" t="s">
        <v>1751</v>
      </c>
      <c r="B145" s="46" t="s">
        <v>504</v>
      </c>
      <c r="C145" s="46" t="s">
        <v>184</v>
      </c>
      <c r="D145" s="46" t="s">
        <v>24</v>
      </c>
      <c r="E145" s="46" t="s">
        <v>902</v>
      </c>
      <c r="F145" s="46" t="s">
        <v>1055</v>
      </c>
      <c r="G145" s="45" t="s">
        <v>1056</v>
      </c>
      <c r="H145" s="45">
        <v>1</v>
      </c>
      <c r="I145" s="45">
        <v>4.5</v>
      </c>
      <c r="J145" s="46" t="s">
        <v>1057</v>
      </c>
      <c r="K145" s="46" t="s">
        <v>30</v>
      </c>
      <c r="L145" s="45" t="s">
        <v>31</v>
      </c>
      <c r="M145" s="45" t="s">
        <v>511</v>
      </c>
      <c r="N145" s="47">
        <v>100</v>
      </c>
      <c r="O145" s="46" t="s">
        <v>1058</v>
      </c>
      <c r="P145" s="48">
        <v>19600000</v>
      </c>
      <c r="Q145" s="45" t="s">
        <v>43</v>
      </c>
      <c r="R145" s="45"/>
    </row>
    <row r="146" spans="1:18" ht="45" x14ac:dyDescent="0.25">
      <c r="A146" s="45" t="s">
        <v>1752</v>
      </c>
      <c r="B146" s="46" t="s">
        <v>504</v>
      </c>
      <c r="C146" s="46" t="s">
        <v>184</v>
      </c>
      <c r="D146" s="46" t="s">
        <v>24</v>
      </c>
      <c r="E146" s="46" t="s">
        <v>123</v>
      </c>
      <c r="F146" s="46" t="s">
        <v>1022</v>
      </c>
      <c r="G146" s="45" t="s">
        <v>1059</v>
      </c>
      <c r="H146" s="45">
        <v>1</v>
      </c>
      <c r="I146" s="45">
        <v>6</v>
      </c>
      <c r="J146" s="46" t="s">
        <v>1021</v>
      </c>
      <c r="K146" s="46" t="s">
        <v>30</v>
      </c>
      <c r="L146" s="45" t="s">
        <v>31</v>
      </c>
      <c r="M146" s="45" t="s">
        <v>1061</v>
      </c>
      <c r="N146" s="47">
        <v>100</v>
      </c>
      <c r="O146" s="46" t="s">
        <v>1060</v>
      </c>
      <c r="P146" s="48">
        <v>18000000</v>
      </c>
      <c r="Q146" s="45" t="s">
        <v>43</v>
      </c>
      <c r="R146" s="45"/>
    </row>
    <row r="147" spans="1:18" ht="45" x14ac:dyDescent="0.25">
      <c r="A147" s="45" t="s">
        <v>1753</v>
      </c>
      <c r="B147" s="46" t="s">
        <v>504</v>
      </c>
      <c r="C147" s="46" t="s">
        <v>184</v>
      </c>
      <c r="D147" s="46" t="s">
        <v>24</v>
      </c>
      <c r="E147" s="46" t="s">
        <v>1062</v>
      </c>
      <c r="F147" s="46" t="s">
        <v>1063</v>
      </c>
      <c r="G147" s="45" t="s">
        <v>1064</v>
      </c>
      <c r="H147" s="45">
        <v>2</v>
      </c>
      <c r="I147" s="45">
        <v>5</v>
      </c>
      <c r="J147" s="46" t="s">
        <v>1065</v>
      </c>
      <c r="K147" s="46" t="s">
        <v>601</v>
      </c>
      <c r="L147" s="45" t="s">
        <v>31</v>
      </c>
      <c r="M147" s="45" t="s">
        <v>511</v>
      </c>
      <c r="N147" s="47">
        <v>320</v>
      </c>
      <c r="O147" s="46" t="s">
        <v>1066</v>
      </c>
      <c r="P147" s="48">
        <v>14500000</v>
      </c>
      <c r="Q147" s="45" t="s">
        <v>43</v>
      </c>
      <c r="R147" s="45"/>
    </row>
    <row r="148" spans="1:18" ht="45" x14ac:dyDescent="0.25">
      <c r="A148" s="45" t="s">
        <v>1754</v>
      </c>
      <c r="B148" s="46" t="s">
        <v>504</v>
      </c>
      <c r="C148" s="46" t="s">
        <v>184</v>
      </c>
      <c r="D148" s="46" t="s">
        <v>24</v>
      </c>
      <c r="E148" s="46" t="s">
        <v>591</v>
      </c>
      <c r="F148" s="46"/>
      <c r="G148" s="45" t="s">
        <v>1067</v>
      </c>
      <c r="H148" s="45">
        <v>3</v>
      </c>
      <c r="I148" s="45">
        <v>5</v>
      </c>
      <c r="J148" s="46" t="s">
        <v>1068</v>
      </c>
      <c r="K148" s="46" t="s">
        <v>30</v>
      </c>
      <c r="L148" s="45" t="s">
        <v>31</v>
      </c>
      <c r="M148" s="45" t="s">
        <v>1070</v>
      </c>
      <c r="N148" s="47">
        <v>80</v>
      </c>
      <c r="O148" s="46" t="s">
        <v>1069</v>
      </c>
      <c r="P148" s="48">
        <v>18000000</v>
      </c>
      <c r="Q148" s="45" t="s">
        <v>43</v>
      </c>
      <c r="R148" s="45"/>
    </row>
    <row r="149" spans="1:18" ht="45" x14ac:dyDescent="0.25">
      <c r="A149" s="45" t="s">
        <v>1755</v>
      </c>
      <c r="B149" s="46" t="s">
        <v>504</v>
      </c>
      <c r="C149" s="46" t="s">
        <v>184</v>
      </c>
      <c r="D149" s="46" t="s">
        <v>24</v>
      </c>
      <c r="E149" s="46" t="s">
        <v>591</v>
      </c>
      <c r="F149" s="46" t="s">
        <v>1071</v>
      </c>
      <c r="G149" s="45" t="s">
        <v>1072</v>
      </c>
      <c r="H149" s="45">
        <v>0.5</v>
      </c>
      <c r="I149" s="45">
        <v>5</v>
      </c>
      <c r="J149" s="46" t="s">
        <v>1073</v>
      </c>
      <c r="K149" s="46" t="s">
        <v>30</v>
      </c>
      <c r="L149" s="45" t="s">
        <v>31</v>
      </c>
      <c r="M149" s="45" t="s">
        <v>1070</v>
      </c>
      <c r="N149" s="47">
        <v>80</v>
      </c>
      <c r="O149" s="46" t="s">
        <v>1074</v>
      </c>
      <c r="P149" s="48">
        <v>17000000</v>
      </c>
      <c r="Q149" s="45" t="s">
        <v>43</v>
      </c>
      <c r="R149" s="45"/>
    </row>
    <row r="150" spans="1:18" ht="45" x14ac:dyDescent="0.25">
      <c r="A150" s="45" t="s">
        <v>1756</v>
      </c>
      <c r="B150" s="46" t="s">
        <v>504</v>
      </c>
      <c r="C150" s="46" t="s">
        <v>184</v>
      </c>
      <c r="D150" s="46" t="s">
        <v>24</v>
      </c>
      <c r="E150" s="46" t="s">
        <v>190</v>
      </c>
      <c r="F150" s="46" t="s">
        <v>1075</v>
      </c>
      <c r="G150" s="45" t="s">
        <v>1076</v>
      </c>
      <c r="H150" s="45">
        <v>0.7</v>
      </c>
      <c r="I150" s="45">
        <v>5</v>
      </c>
      <c r="J150" s="46" t="s">
        <v>1077</v>
      </c>
      <c r="K150" s="46" t="s">
        <v>30</v>
      </c>
      <c r="L150" s="45" t="s">
        <v>31</v>
      </c>
      <c r="M150" s="45" t="s">
        <v>511</v>
      </c>
      <c r="N150" s="47">
        <v>80</v>
      </c>
      <c r="O150" s="46" t="s">
        <v>1078</v>
      </c>
      <c r="P150" s="48">
        <v>23600000</v>
      </c>
      <c r="Q150" s="45" t="s">
        <v>43</v>
      </c>
      <c r="R150" s="45"/>
    </row>
    <row r="151" spans="1:18" ht="45" x14ac:dyDescent="0.25">
      <c r="A151" s="45" t="s">
        <v>1757</v>
      </c>
      <c r="B151" s="46" t="s">
        <v>212</v>
      </c>
      <c r="C151" s="46" t="s">
        <v>228</v>
      </c>
      <c r="D151" s="46" t="s">
        <v>81</v>
      </c>
      <c r="E151" s="46" t="s">
        <v>229</v>
      </c>
      <c r="F151" s="46" t="s">
        <v>230</v>
      </c>
      <c r="G151" s="45" t="s">
        <v>231</v>
      </c>
      <c r="H151" s="45">
        <v>10.275</v>
      </c>
      <c r="I151" s="45">
        <v>10.5</v>
      </c>
      <c r="J151" s="46" t="s">
        <v>216</v>
      </c>
      <c r="K151" s="46" t="s">
        <v>30</v>
      </c>
      <c r="L151" s="45" t="s">
        <v>31</v>
      </c>
      <c r="M151" s="45" t="s">
        <v>232</v>
      </c>
      <c r="N151" s="47">
        <v>2059</v>
      </c>
      <c r="O151" s="46" t="s">
        <v>217</v>
      </c>
      <c r="P151" s="48">
        <v>102750000</v>
      </c>
      <c r="Q151" s="45" t="s">
        <v>43</v>
      </c>
      <c r="R151" s="45"/>
    </row>
    <row r="152" spans="1:18" ht="45" x14ac:dyDescent="0.25">
      <c r="A152" s="45" t="s">
        <v>1758</v>
      </c>
      <c r="B152" s="46" t="s">
        <v>212</v>
      </c>
      <c r="C152" s="46" t="s">
        <v>228</v>
      </c>
      <c r="D152" s="46" t="s">
        <v>81</v>
      </c>
      <c r="E152" s="46" t="s">
        <v>229</v>
      </c>
      <c r="F152" s="46" t="s">
        <v>233</v>
      </c>
      <c r="G152" s="45" t="s">
        <v>234</v>
      </c>
      <c r="H152" s="45">
        <v>14.965</v>
      </c>
      <c r="I152" s="45">
        <v>10.5</v>
      </c>
      <c r="J152" s="46" t="s">
        <v>216</v>
      </c>
      <c r="K152" s="46" t="s">
        <v>30</v>
      </c>
      <c r="L152" s="45" t="s">
        <v>31</v>
      </c>
      <c r="M152" s="45" t="s">
        <v>235</v>
      </c>
      <c r="N152" s="47">
        <v>2059</v>
      </c>
      <c r="O152" s="46" t="s">
        <v>217</v>
      </c>
      <c r="P152" s="48">
        <v>149650000</v>
      </c>
      <c r="Q152" s="45" t="s">
        <v>43</v>
      </c>
      <c r="R152" s="45"/>
    </row>
    <row r="153" spans="1:18" ht="45" x14ac:dyDescent="0.25">
      <c r="A153" s="45" t="s">
        <v>1641</v>
      </c>
      <c r="B153" s="46" t="s">
        <v>212</v>
      </c>
      <c r="C153" s="46" t="s">
        <v>228</v>
      </c>
      <c r="D153" s="46" t="s">
        <v>81</v>
      </c>
      <c r="E153" s="46" t="s">
        <v>229</v>
      </c>
      <c r="F153" s="46" t="s">
        <v>236</v>
      </c>
      <c r="G153" s="45" t="s">
        <v>237</v>
      </c>
      <c r="H153" s="45">
        <v>14810</v>
      </c>
      <c r="I153" s="45">
        <v>10.5</v>
      </c>
      <c r="J153" s="46" t="s">
        <v>216</v>
      </c>
      <c r="K153" s="46" t="s">
        <v>30</v>
      </c>
      <c r="L153" s="45" t="s">
        <v>31</v>
      </c>
      <c r="M153" s="45" t="s">
        <v>238</v>
      </c>
      <c r="N153" s="47">
        <v>2059</v>
      </c>
      <c r="O153" s="46" t="s">
        <v>217</v>
      </c>
      <c r="P153" s="48">
        <v>148100000</v>
      </c>
      <c r="Q153" s="45" t="s">
        <v>49</v>
      </c>
      <c r="R153" s="45"/>
    </row>
    <row r="154" spans="1:18" ht="45" x14ac:dyDescent="0.25">
      <c r="A154" s="45" t="s">
        <v>1642</v>
      </c>
      <c r="B154" s="46" t="s">
        <v>212</v>
      </c>
      <c r="C154" s="46" t="s">
        <v>228</v>
      </c>
      <c r="D154" s="46" t="s">
        <v>81</v>
      </c>
      <c r="E154" s="46" t="s">
        <v>229</v>
      </c>
      <c r="F154" s="46" t="s">
        <v>239</v>
      </c>
      <c r="G154" s="45" t="s">
        <v>240</v>
      </c>
      <c r="H154" s="45">
        <v>9.34</v>
      </c>
      <c r="I154" s="45">
        <v>10.5</v>
      </c>
      <c r="J154" s="46" t="s">
        <v>216</v>
      </c>
      <c r="K154" s="46" t="s">
        <v>30</v>
      </c>
      <c r="L154" s="45" t="s">
        <v>31</v>
      </c>
      <c r="M154" s="45" t="s">
        <v>241</v>
      </c>
      <c r="N154" s="47">
        <v>2059</v>
      </c>
      <c r="O154" s="46" t="s">
        <v>217</v>
      </c>
      <c r="P154" s="48">
        <v>90340000</v>
      </c>
      <c r="Q154" s="45" t="s">
        <v>49</v>
      </c>
      <c r="R154" s="45"/>
    </row>
    <row r="155" spans="1:18" ht="24.75" customHeight="1" x14ac:dyDescent="0.25">
      <c r="A155" s="45" t="s">
        <v>1643</v>
      </c>
      <c r="B155" s="46" t="s">
        <v>212</v>
      </c>
      <c r="C155" s="46" t="s">
        <v>228</v>
      </c>
      <c r="D155" s="46" t="s">
        <v>81</v>
      </c>
      <c r="E155" s="46" t="s">
        <v>229</v>
      </c>
      <c r="F155" s="46" t="s">
        <v>268</v>
      </c>
      <c r="G155" s="45" t="s">
        <v>269</v>
      </c>
      <c r="H155" s="45">
        <v>56.582000000000001</v>
      </c>
      <c r="I155" s="45">
        <v>10</v>
      </c>
      <c r="J155" s="46" t="s">
        <v>270</v>
      </c>
      <c r="K155" s="46" t="s">
        <v>30</v>
      </c>
      <c r="L155" s="45" t="s">
        <v>31</v>
      </c>
      <c r="M155" s="45" t="s">
        <v>241</v>
      </c>
      <c r="N155" s="47">
        <v>87687</v>
      </c>
      <c r="O155" s="46" t="s">
        <v>271</v>
      </c>
      <c r="P155" s="48">
        <v>939339372</v>
      </c>
      <c r="Q155" s="45" t="s">
        <v>49</v>
      </c>
      <c r="R155" s="45"/>
    </row>
    <row r="156" spans="1:18" ht="24.75" customHeight="1" x14ac:dyDescent="0.25">
      <c r="A156" s="45" t="s">
        <v>1644</v>
      </c>
      <c r="B156" s="46" t="s">
        <v>212</v>
      </c>
      <c r="C156" s="46" t="s">
        <v>228</v>
      </c>
      <c r="D156" s="46" t="s">
        <v>81</v>
      </c>
      <c r="E156" s="46" t="s">
        <v>229</v>
      </c>
      <c r="F156" s="46" t="s">
        <v>272</v>
      </c>
      <c r="G156" s="45" t="s">
        <v>273</v>
      </c>
      <c r="H156" s="45">
        <v>21.25</v>
      </c>
      <c r="I156" s="45">
        <v>10</v>
      </c>
      <c r="J156" s="46" t="s">
        <v>274</v>
      </c>
      <c r="K156" s="46" t="s">
        <v>30</v>
      </c>
      <c r="L156" s="45" t="s">
        <v>31</v>
      </c>
      <c r="M156" s="45" t="s">
        <v>212</v>
      </c>
      <c r="N156" s="47">
        <v>87687</v>
      </c>
      <c r="O156" s="46" t="s">
        <v>275</v>
      </c>
      <c r="P156" s="48">
        <v>348641337</v>
      </c>
      <c r="Q156" s="45" t="s">
        <v>49</v>
      </c>
      <c r="R156" s="45"/>
    </row>
    <row r="157" spans="1:18" ht="24.75" customHeight="1" x14ac:dyDescent="0.25">
      <c r="A157" s="45" t="s">
        <v>1645</v>
      </c>
      <c r="B157" s="46" t="s">
        <v>212</v>
      </c>
      <c r="C157" s="46" t="s">
        <v>228</v>
      </c>
      <c r="D157" s="46" t="s">
        <v>81</v>
      </c>
      <c r="E157" s="46" t="s">
        <v>229</v>
      </c>
      <c r="F157" s="46" t="s">
        <v>276</v>
      </c>
      <c r="G157" s="45" t="s">
        <v>277</v>
      </c>
      <c r="H157" s="45">
        <v>19.22</v>
      </c>
      <c r="I157" s="45">
        <v>10</v>
      </c>
      <c r="J157" s="46" t="s">
        <v>278</v>
      </c>
      <c r="K157" s="46" t="s">
        <v>30</v>
      </c>
      <c r="L157" s="45" t="s">
        <v>31</v>
      </c>
      <c r="M157" s="45" t="s">
        <v>212</v>
      </c>
      <c r="N157" s="47">
        <v>87687</v>
      </c>
      <c r="O157" s="46" t="s">
        <v>279</v>
      </c>
      <c r="P157" s="48">
        <v>322394691</v>
      </c>
      <c r="Q157" s="45" t="s">
        <v>49</v>
      </c>
      <c r="R157" s="45"/>
    </row>
    <row r="158" spans="1:18" ht="75" x14ac:dyDescent="0.25">
      <c r="A158" s="45" t="s">
        <v>1646</v>
      </c>
      <c r="B158" s="46" t="s">
        <v>212</v>
      </c>
      <c r="C158" s="46" t="s">
        <v>228</v>
      </c>
      <c r="D158" s="46" t="s">
        <v>81</v>
      </c>
      <c r="E158" s="46" t="s">
        <v>82</v>
      </c>
      <c r="F158" s="46" t="s">
        <v>280</v>
      </c>
      <c r="G158" s="45" t="s">
        <v>281</v>
      </c>
      <c r="H158" s="45">
        <v>5.9349999999999996</v>
      </c>
      <c r="I158" s="45">
        <v>10</v>
      </c>
      <c r="J158" s="46" t="s">
        <v>278</v>
      </c>
      <c r="K158" s="46" t="s">
        <v>30</v>
      </c>
      <c r="L158" s="45" t="s">
        <v>31</v>
      </c>
      <c r="M158" s="45" t="s">
        <v>212</v>
      </c>
      <c r="N158" s="47">
        <v>87687</v>
      </c>
      <c r="O158" s="46" t="s">
        <v>282</v>
      </c>
      <c r="P158" s="48">
        <v>99553199</v>
      </c>
      <c r="Q158" s="45" t="s">
        <v>49</v>
      </c>
      <c r="R158" s="45"/>
    </row>
    <row r="159" spans="1:18" ht="90" x14ac:dyDescent="0.25">
      <c r="A159" s="45" t="s">
        <v>1647</v>
      </c>
      <c r="B159" s="46" t="s">
        <v>212</v>
      </c>
      <c r="C159" s="46" t="s">
        <v>228</v>
      </c>
      <c r="D159" s="46" t="s">
        <v>81</v>
      </c>
      <c r="E159" s="46" t="s">
        <v>283</v>
      </c>
      <c r="F159" s="46" t="s">
        <v>284</v>
      </c>
      <c r="G159" s="45" t="s">
        <v>285</v>
      </c>
      <c r="H159" s="45">
        <v>6.7</v>
      </c>
      <c r="I159" s="45">
        <v>10</v>
      </c>
      <c r="J159" s="46" t="s">
        <v>278</v>
      </c>
      <c r="K159" s="46" t="s">
        <v>30</v>
      </c>
      <c r="L159" s="45" t="s">
        <v>31</v>
      </c>
      <c r="M159" s="45" t="s">
        <v>212</v>
      </c>
      <c r="N159" s="47">
        <v>87687</v>
      </c>
      <c r="O159" s="46" t="s">
        <v>286</v>
      </c>
      <c r="P159" s="48">
        <v>112385246</v>
      </c>
      <c r="Q159" s="45" t="s">
        <v>49</v>
      </c>
      <c r="R159" s="45" t="s">
        <v>1547</v>
      </c>
    </row>
    <row r="160" spans="1:18" ht="60" x14ac:dyDescent="0.25">
      <c r="A160" s="45" t="s">
        <v>1648</v>
      </c>
      <c r="B160" s="46" t="s">
        <v>212</v>
      </c>
      <c r="C160" s="46" t="s">
        <v>228</v>
      </c>
      <c r="D160" s="46" t="s">
        <v>81</v>
      </c>
      <c r="E160" s="46" t="s">
        <v>287</v>
      </c>
      <c r="F160" s="46" t="s">
        <v>288</v>
      </c>
      <c r="G160" s="45" t="s">
        <v>289</v>
      </c>
      <c r="H160" s="45">
        <v>20.71</v>
      </c>
      <c r="I160" s="45">
        <v>10</v>
      </c>
      <c r="J160" s="46" t="s">
        <v>290</v>
      </c>
      <c r="K160" s="46" t="s">
        <v>30</v>
      </c>
      <c r="L160" s="45" t="s">
        <v>31</v>
      </c>
      <c r="M160" s="45" t="s">
        <v>212</v>
      </c>
      <c r="N160" s="47">
        <v>87687</v>
      </c>
      <c r="O160" s="46" t="s">
        <v>291</v>
      </c>
      <c r="P160" s="48">
        <v>131786250</v>
      </c>
      <c r="Q160" s="45" t="s">
        <v>49</v>
      </c>
      <c r="R160" s="45"/>
    </row>
    <row r="161" spans="1:18" ht="210" x14ac:dyDescent="0.25">
      <c r="A161" s="45" t="s">
        <v>1649</v>
      </c>
      <c r="B161" s="46" t="s">
        <v>779</v>
      </c>
      <c r="C161" s="46" t="s">
        <v>228</v>
      </c>
      <c r="D161" s="46" t="s">
        <v>81</v>
      </c>
      <c r="E161" s="46" t="s">
        <v>82</v>
      </c>
      <c r="F161" s="46" t="s">
        <v>780</v>
      </c>
      <c r="G161" s="45" t="s">
        <v>781</v>
      </c>
      <c r="H161" s="45">
        <v>18.2</v>
      </c>
      <c r="I161" s="45">
        <v>14</v>
      </c>
      <c r="J161" s="46" t="s">
        <v>782</v>
      </c>
      <c r="K161" s="46" t="s">
        <v>55</v>
      </c>
      <c r="L161" s="45" t="s">
        <v>31</v>
      </c>
      <c r="M161" s="45" t="s">
        <v>784</v>
      </c>
      <c r="N161" s="47">
        <v>800</v>
      </c>
      <c r="O161" s="46" t="s">
        <v>783</v>
      </c>
      <c r="P161" s="48">
        <v>350000000</v>
      </c>
      <c r="Q161" s="45" t="s">
        <v>49</v>
      </c>
      <c r="R161" s="45" t="s">
        <v>1525</v>
      </c>
    </row>
    <row r="162" spans="1:18" ht="90" x14ac:dyDescent="0.25">
      <c r="A162" s="45" t="s">
        <v>1650</v>
      </c>
      <c r="B162" s="46" t="s">
        <v>779</v>
      </c>
      <c r="C162" s="46" t="s">
        <v>228</v>
      </c>
      <c r="D162" s="46" t="s">
        <v>81</v>
      </c>
      <c r="E162" s="46" t="s">
        <v>82</v>
      </c>
      <c r="F162" s="46" t="s">
        <v>785</v>
      </c>
      <c r="G162" s="45" t="s">
        <v>786</v>
      </c>
      <c r="H162" s="45">
        <v>1.8</v>
      </c>
      <c r="I162" s="45">
        <v>14</v>
      </c>
      <c r="J162" s="46" t="s">
        <v>782</v>
      </c>
      <c r="K162" s="46" t="s">
        <v>55</v>
      </c>
      <c r="L162" s="45" t="s">
        <v>31</v>
      </c>
      <c r="M162" s="45" t="s">
        <v>784</v>
      </c>
      <c r="N162" s="47">
        <v>150</v>
      </c>
      <c r="O162" s="46" t="s">
        <v>787</v>
      </c>
      <c r="P162" s="48">
        <v>55000000</v>
      </c>
      <c r="Q162" s="45" t="s">
        <v>49</v>
      </c>
      <c r="R162" s="45" t="s">
        <v>1526</v>
      </c>
    </row>
    <row r="163" spans="1:18" ht="90" x14ac:dyDescent="0.25">
      <c r="A163" s="45" t="s">
        <v>1651</v>
      </c>
      <c r="B163" s="46" t="s">
        <v>779</v>
      </c>
      <c r="C163" s="46" t="s">
        <v>228</v>
      </c>
      <c r="D163" s="46" t="s">
        <v>81</v>
      </c>
      <c r="E163" s="46" t="s">
        <v>82</v>
      </c>
      <c r="F163" s="46" t="s">
        <v>788</v>
      </c>
      <c r="G163" s="45" t="s">
        <v>789</v>
      </c>
      <c r="H163" s="45">
        <v>1.9</v>
      </c>
      <c r="I163" s="45">
        <v>14</v>
      </c>
      <c r="J163" s="46" t="s">
        <v>790</v>
      </c>
      <c r="K163" s="46" t="s">
        <v>55</v>
      </c>
      <c r="L163" s="45" t="s">
        <v>31</v>
      </c>
      <c r="M163" s="45" t="s">
        <v>779</v>
      </c>
      <c r="N163" s="47">
        <v>100</v>
      </c>
      <c r="O163" s="46" t="s">
        <v>791</v>
      </c>
      <c r="P163" s="48">
        <v>50000000</v>
      </c>
      <c r="Q163" s="45" t="s">
        <v>49</v>
      </c>
      <c r="R163" s="45" t="s">
        <v>1527</v>
      </c>
    </row>
    <row r="164" spans="1:18" ht="90" x14ac:dyDescent="0.25">
      <c r="A164" s="45" t="s">
        <v>1652</v>
      </c>
      <c r="B164" s="46" t="s">
        <v>779</v>
      </c>
      <c r="C164" s="46" t="s">
        <v>228</v>
      </c>
      <c r="D164" s="46" t="s">
        <v>81</v>
      </c>
      <c r="E164" s="46" t="s">
        <v>82</v>
      </c>
      <c r="F164" s="46" t="s">
        <v>792</v>
      </c>
      <c r="G164" s="45" t="s">
        <v>793</v>
      </c>
      <c r="H164" s="45">
        <v>12.8</v>
      </c>
      <c r="I164" s="45">
        <v>14</v>
      </c>
      <c r="J164" s="46" t="s">
        <v>782</v>
      </c>
      <c r="K164" s="46" t="s">
        <v>55</v>
      </c>
      <c r="L164" s="45" t="s">
        <v>31</v>
      </c>
      <c r="M164" s="45" t="s">
        <v>784</v>
      </c>
      <c r="N164" s="47">
        <v>350</v>
      </c>
      <c r="O164" s="46" t="s">
        <v>794</v>
      </c>
      <c r="P164" s="48">
        <v>246000000</v>
      </c>
      <c r="Q164" s="45" t="s">
        <v>49</v>
      </c>
      <c r="R164" s="45" t="s">
        <v>1528</v>
      </c>
    </row>
    <row r="165" spans="1:18" ht="135" x14ac:dyDescent="0.25">
      <c r="A165" s="45" t="s">
        <v>1653</v>
      </c>
      <c r="B165" s="46" t="s">
        <v>779</v>
      </c>
      <c r="C165" s="46" t="s">
        <v>228</v>
      </c>
      <c r="D165" s="46" t="s">
        <v>81</v>
      </c>
      <c r="E165" s="46" t="s">
        <v>82</v>
      </c>
      <c r="F165" s="46" t="s">
        <v>795</v>
      </c>
      <c r="G165" s="45" t="s">
        <v>796</v>
      </c>
      <c r="H165" s="45">
        <v>5.0999999999999996</v>
      </c>
      <c r="I165" s="45">
        <v>14</v>
      </c>
      <c r="J165" s="46" t="s">
        <v>782</v>
      </c>
      <c r="K165" s="46" t="s">
        <v>55</v>
      </c>
      <c r="L165" s="45" t="s">
        <v>31</v>
      </c>
      <c r="M165" s="45" t="s">
        <v>784</v>
      </c>
      <c r="N165" s="47">
        <v>220</v>
      </c>
      <c r="O165" s="46" t="s">
        <v>797</v>
      </c>
      <c r="P165" s="48">
        <v>105000000</v>
      </c>
      <c r="Q165" s="45" t="s">
        <v>49</v>
      </c>
      <c r="R165" s="45" t="s">
        <v>1529</v>
      </c>
    </row>
    <row r="166" spans="1:18" ht="105" x14ac:dyDescent="0.25">
      <c r="A166" s="45" t="s">
        <v>1654</v>
      </c>
      <c r="B166" s="46" t="s">
        <v>779</v>
      </c>
      <c r="C166" s="46" t="s">
        <v>228</v>
      </c>
      <c r="D166" s="46" t="s">
        <v>81</v>
      </c>
      <c r="E166" s="46" t="s">
        <v>82</v>
      </c>
      <c r="F166" s="46" t="s">
        <v>785</v>
      </c>
      <c r="G166" s="45" t="s">
        <v>798</v>
      </c>
      <c r="H166" s="45">
        <v>3.9</v>
      </c>
      <c r="I166" s="45">
        <v>14</v>
      </c>
      <c r="J166" s="46" t="s">
        <v>790</v>
      </c>
      <c r="K166" s="46" t="s">
        <v>55</v>
      </c>
      <c r="L166" s="45" t="s">
        <v>31</v>
      </c>
      <c r="M166" s="45" t="s">
        <v>784</v>
      </c>
      <c r="N166" s="47">
        <v>120</v>
      </c>
      <c r="O166" s="46" t="s">
        <v>799</v>
      </c>
      <c r="P166" s="48">
        <v>72000000</v>
      </c>
      <c r="Q166" s="45" t="s">
        <v>49</v>
      </c>
      <c r="R166" s="45" t="s">
        <v>1530</v>
      </c>
    </row>
    <row r="167" spans="1:18" ht="90" x14ac:dyDescent="0.25">
      <c r="A167" s="45" t="s">
        <v>1655</v>
      </c>
      <c r="B167" s="46" t="s">
        <v>779</v>
      </c>
      <c r="C167" s="46" t="s">
        <v>228</v>
      </c>
      <c r="D167" s="46" t="s">
        <v>81</v>
      </c>
      <c r="E167" s="46" t="s">
        <v>800</v>
      </c>
      <c r="F167" s="46" t="s">
        <v>801</v>
      </c>
      <c r="G167" s="45" t="s">
        <v>802</v>
      </c>
      <c r="H167" s="45">
        <v>23.7</v>
      </c>
      <c r="I167" s="45">
        <v>14</v>
      </c>
      <c r="J167" s="46" t="s">
        <v>782</v>
      </c>
      <c r="K167" s="46" t="s">
        <v>30</v>
      </c>
      <c r="L167" s="45" t="s">
        <v>31</v>
      </c>
      <c r="M167" s="45" t="s">
        <v>784</v>
      </c>
      <c r="N167" s="47">
        <v>400</v>
      </c>
      <c r="O167" s="46" t="s">
        <v>803</v>
      </c>
      <c r="P167" s="48">
        <v>410000000</v>
      </c>
      <c r="Q167" s="45" t="s">
        <v>49</v>
      </c>
      <c r="R167" s="45"/>
    </row>
    <row r="168" spans="1:18" ht="90" x14ac:dyDescent="0.25">
      <c r="A168" s="45" t="s">
        <v>1656</v>
      </c>
      <c r="B168" s="46" t="s">
        <v>779</v>
      </c>
      <c r="C168" s="46" t="s">
        <v>228</v>
      </c>
      <c r="D168" s="46" t="s">
        <v>81</v>
      </c>
      <c r="E168" s="46" t="s">
        <v>800</v>
      </c>
      <c r="F168" s="46" t="s">
        <v>804</v>
      </c>
      <c r="G168" s="45" t="s">
        <v>805</v>
      </c>
      <c r="H168" s="45">
        <v>7.5</v>
      </c>
      <c r="I168" s="45">
        <v>14</v>
      </c>
      <c r="J168" s="46" t="s">
        <v>790</v>
      </c>
      <c r="K168" s="46" t="s">
        <v>55</v>
      </c>
      <c r="L168" s="45" t="s">
        <v>31</v>
      </c>
      <c r="M168" s="45" t="s">
        <v>784</v>
      </c>
      <c r="N168" s="47">
        <v>200</v>
      </c>
      <c r="O168" s="46" t="s">
        <v>806</v>
      </c>
      <c r="P168" s="48">
        <v>133000000</v>
      </c>
      <c r="Q168" s="45" t="s">
        <v>49</v>
      </c>
      <c r="R168" s="45"/>
    </row>
    <row r="169" spans="1:18" ht="60" x14ac:dyDescent="0.25">
      <c r="A169" s="45" t="s">
        <v>1657</v>
      </c>
      <c r="B169" s="46" t="s">
        <v>170</v>
      </c>
      <c r="C169" s="46" t="s">
        <v>171</v>
      </c>
      <c r="D169" s="46" t="s">
        <v>58</v>
      </c>
      <c r="E169" s="46" t="s">
        <v>24</v>
      </c>
      <c r="F169" s="46" t="s">
        <v>24</v>
      </c>
      <c r="G169" s="45" t="s">
        <v>180</v>
      </c>
      <c r="H169" s="45">
        <v>0.1</v>
      </c>
      <c r="I169" s="45">
        <v>5.8</v>
      </c>
      <c r="J169" s="46" t="s">
        <v>821</v>
      </c>
      <c r="K169" s="46" t="s">
        <v>30</v>
      </c>
      <c r="L169" s="45" t="s">
        <v>31</v>
      </c>
      <c r="M169" s="45" t="s">
        <v>178</v>
      </c>
      <c r="N169" s="47">
        <v>1628</v>
      </c>
      <c r="O169" s="46" t="s">
        <v>822</v>
      </c>
      <c r="P169" s="48">
        <v>600000000</v>
      </c>
      <c r="Q169" s="45" t="s">
        <v>49</v>
      </c>
      <c r="R169" s="45" t="s">
        <v>1531</v>
      </c>
    </row>
    <row r="170" spans="1:18" ht="45" x14ac:dyDescent="0.25">
      <c r="A170" s="45" t="s">
        <v>1658</v>
      </c>
      <c r="B170" s="46" t="s">
        <v>170</v>
      </c>
      <c r="C170" s="46" t="s">
        <v>171</v>
      </c>
      <c r="D170" s="46" t="s">
        <v>58</v>
      </c>
      <c r="E170" s="46" t="s">
        <v>24</v>
      </c>
      <c r="F170" s="46" t="s">
        <v>24</v>
      </c>
      <c r="G170" s="45" t="s">
        <v>823</v>
      </c>
      <c r="H170" s="45">
        <v>0.05</v>
      </c>
      <c r="I170" s="45">
        <v>5.8</v>
      </c>
      <c r="J170" s="46" t="s">
        <v>821</v>
      </c>
      <c r="K170" s="46" t="s">
        <v>30</v>
      </c>
      <c r="L170" s="45" t="s">
        <v>31</v>
      </c>
      <c r="M170" s="45" t="s">
        <v>178</v>
      </c>
      <c r="N170" s="47">
        <v>1628</v>
      </c>
      <c r="O170" s="46" t="s">
        <v>824</v>
      </c>
      <c r="P170" s="48">
        <v>750000000</v>
      </c>
      <c r="Q170" s="45" t="s">
        <v>49</v>
      </c>
      <c r="R170" s="45" t="s">
        <v>1532</v>
      </c>
    </row>
    <row r="171" spans="1:18" ht="60" x14ac:dyDescent="0.25">
      <c r="A171" s="45" t="s">
        <v>1759</v>
      </c>
      <c r="B171" s="46" t="s">
        <v>212</v>
      </c>
      <c r="C171" s="46" t="s">
        <v>257</v>
      </c>
      <c r="D171" s="46" t="s">
        <v>86</v>
      </c>
      <c r="E171" s="46" t="s">
        <v>86</v>
      </c>
      <c r="F171" s="46" t="s">
        <v>120</v>
      </c>
      <c r="G171" s="45" t="s">
        <v>264</v>
      </c>
      <c r="H171" s="45">
        <v>6.23</v>
      </c>
      <c r="I171" s="45">
        <v>6</v>
      </c>
      <c r="J171" s="46" t="s">
        <v>265</v>
      </c>
      <c r="K171" s="46" t="s">
        <v>30</v>
      </c>
      <c r="L171" s="45" t="s">
        <v>31</v>
      </c>
      <c r="M171" s="45" t="s">
        <v>267</v>
      </c>
      <c r="N171" s="47">
        <v>1675</v>
      </c>
      <c r="O171" s="46" t="s">
        <v>266</v>
      </c>
      <c r="P171" s="48">
        <v>58683110</v>
      </c>
      <c r="Q171" s="45" t="s">
        <v>43</v>
      </c>
      <c r="R171" s="45"/>
    </row>
    <row r="172" spans="1:18" ht="45" x14ac:dyDescent="0.25">
      <c r="A172" s="45" t="s">
        <v>1659</v>
      </c>
      <c r="B172" s="46" t="s">
        <v>212</v>
      </c>
      <c r="C172" s="46" t="s">
        <v>257</v>
      </c>
      <c r="D172" s="46" t="s">
        <v>86</v>
      </c>
      <c r="E172" s="46" t="s">
        <v>258</v>
      </c>
      <c r="F172" s="46" t="s">
        <v>259</v>
      </c>
      <c r="G172" s="45" t="s">
        <v>260</v>
      </c>
      <c r="H172" s="45">
        <v>0.05</v>
      </c>
      <c r="I172" s="45">
        <v>6</v>
      </c>
      <c r="J172" s="46" t="s">
        <v>261</v>
      </c>
      <c r="K172" s="46" t="s">
        <v>30</v>
      </c>
      <c r="L172" s="45" t="s">
        <v>263</v>
      </c>
      <c r="M172" s="45"/>
      <c r="N172" s="47"/>
      <c r="O172" s="46" t="s">
        <v>262</v>
      </c>
      <c r="P172" s="48">
        <v>130000000</v>
      </c>
      <c r="Q172" s="45" t="s">
        <v>49</v>
      </c>
      <c r="R172" s="45"/>
    </row>
    <row r="173" spans="1:18" ht="75" x14ac:dyDescent="0.25">
      <c r="A173" s="45" t="s">
        <v>1660</v>
      </c>
      <c r="B173" s="46" t="s">
        <v>650</v>
      </c>
      <c r="C173" s="46" t="s">
        <v>257</v>
      </c>
      <c r="D173" s="46" t="s">
        <v>86</v>
      </c>
      <c r="E173" s="46" t="s">
        <v>651</v>
      </c>
      <c r="F173" s="46" t="s">
        <v>652</v>
      </c>
      <c r="G173" s="45" t="s">
        <v>653</v>
      </c>
      <c r="H173" s="45">
        <v>4</v>
      </c>
      <c r="I173" s="45">
        <v>6</v>
      </c>
      <c r="J173" s="46" t="s">
        <v>654</v>
      </c>
      <c r="K173" s="46" t="s">
        <v>601</v>
      </c>
      <c r="L173" s="45" t="s">
        <v>31</v>
      </c>
      <c r="M173" s="45" t="s">
        <v>650</v>
      </c>
      <c r="N173" s="47">
        <v>100</v>
      </c>
      <c r="O173" s="46" t="s">
        <v>655</v>
      </c>
      <c r="P173" s="48">
        <v>500000000</v>
      </c>
      <c r="Q173" s="45" t="s">
        <v>49</v>
      </c>
      <c r="R173" s="45" t="s">
        <v>1522</v>
      </c>
    </row>
    <row r="174" spans="1:18" ht="120" x14ac:dyDescent="0.25">
      <c r="A174" s="45" t="s">
        <v>1661</v>
      </c>
      <c r="B174" s="46" t="s">
        <v>650</v>
      </c>
      <c r="C174" s="46" t="s">
        <v>257</v>
      </c>
      <c r="D174" s="46" t="s">
        <v>86</v>
      </c>
      <c r="E174" s="46" t="s">
        <v>666</v>
      </c>
      <c r="F174" s="46" t="s">
        <v>667</v>
      </c>
      <c r="G174" s="45" t="s">
        <v>668</v>
      </c>
      <c r="H174" s="45">
        <v>8.5</v>
      </c>
      <c r="I174" s="45">
        <v>6</v>
      </c>
      <c r="J174" s="46" t="s">
        <v>669</v>
      </c>
      <c r="K174" s="46" t="s">
        <v>30</v>
      </c>
      <c r="L174" s="45" t="s">
        <v>31</v>
      </c>
      <c r="M174" s="45" t="s">
        <v>650</v>
      </c>
      <c r="N174" s="47">
        <v>500</v>
      </c>
      <c r="O174" s="46" t="s">
        <v>670</v>
      </c>
      <c r="P174" s="48">
        <v>350000000</v>
      </c>
      <c r="Q174" s="45" t="s">
        <v>49</v>
      </c>
      <c r="R174" s="45" t="s">
        <v>1523</v>
      </c>
    </row>
    <row r="175" spans="1:18" ht="120" x14ac:dyDescent="0.25">
      <c r="A175" s="45" t="s">
        <v>1662</v>
      </c>
      <c r="B175" s="46" t="s">
        <v>650</v>
      </c>
      <c r="C175" s="46" t="s">
        <v>257</v>
      </c>
      <c r="D175" s="46" t="s">
        <v>86</v>
      </c>
      <c r="E175" s="46" t="s">
        <v>86</v>
      </c>
      <c r="F175" s="46" t="s">
        <v>86</v>
      </c>
      <c r="G175" s="45" t="s">
        <v>683</v>
      </c>
      <c r="H175" s="45">
        <v>0.2</v>
      </c>
      <c r="I175" s="45">
        <v>0</v>
      </c>
      <c r="J175" s="46" t="s">
        <v>684</v>
      </c>
      <c r="K175" s="46" t="s">
        <v>30</v>
      </c>
      <c r="L175" s="45" t="s">
        <v>31</v>
      </c>
      <c r="M175" s="45" t="s">
        <v>650</v>
      </c>
      <c r="N175" s="47">
        <v>56000</v>
      </c>
      <c r="O175" s="46" t="s">
        <v>685</v>
      </c>
      <c r="P175" s="48">
        <v>850000000</v>
      </c>
      <c r="Q175" s="45" t="s">
        <v>49</v>
      </c>
      <c r="R175" s="45" t="s">
        <v>1524</v>
      </c>
    </row>
    <row r="176" spans="1:18" ht="75" x14ac:dyDescent="0.25">
      <c r="A176" s="45" t="s">
        <v>1760</v>
      </c>
      <c r="B176" s="46" t="s">
        <v>170</v>
      </c>
      <c r="C176" s="46" t="s">
        <v>184</v>
      </c>
      <c r="D176" s="46" t="s">
        <v>12</v>
      </c>
      <c r="E176" s="46" t="s">
        <v>12</v>
      </c>
      <c r="F176" s="46" t="s">
        <v>859</v>
      </c>
      <c r="G176" s="45" t="s">
        <v>860</v>
      </c>
      <c r="H176" s="45">
        <v>12.605</v>
      </c>
      <c r="I176" s="45">
        <v>7</v>
      </c>
      <c r="J176" s="46" t="s">
        <v>861</v>
      </c>
      <c r="K176" s="46" t="s">
        <v>30</v>
      </c>
      <c r="L176" s="45" t="s">
        <v>31</v>
      </c>
      <c r="M176" s="45" t="s">
        <v>178</v>
      </c>
      <c r="N176" s="47">
        <v>43953</v>
      </c>
      <c r="O176" s="46" t="s">
        <v>862</v>
      </c>
      <c r="P176" s="48">
        <v>79661507.370000005</v>
      </c>
      <c r="Q176" s="45" t="s">
        <v>43</v>
      </c>
      <c r="R176" s="45"/>
    </row>
    <row r="177" spans="1:18" ht="75" x14ac:dyDescent="0.25">
      <c r="A177" s="45" t="s">
        <v>1761</v>
      </c>
      <c r="B177" s="46" t="s">
        <v>170</v>
      </c>
      <c r="C177" s="46" t="s">
        <v>184</v>
      </c>
      <c r="D177" s="46" t="s">
        <v>12</v>
      </c>
      <c r="E177" s="46" t="s">
        <v>100</v>
      </c>
      <c r="F177" s="46" t="s">
        <v>859</v>
      </c>
      <c r="G177" s="45" t="s">
        <v>866</v>
      </c>
      <c r="H177" s="45">
        <v>5.5149999999999997</v>
      </c>
      <c r="I177" s="45">
        <v>7</v>
      </c>
      <c r="J177" s="46" t="s">
        <v>861</v>
      </c>
      <c r="K177" s="46" t="s">
        <v>30</v>
      </c>
      <c r="L177" s="45" t="s">
        <v>31</v>
      </c>
      <c r="M177" s="45" t="s">
        <v>178</v>
      </c>
      <c r="N177" s="47">
        <v>43953</v>
      </c>
      <c r="O177" s="46" t="s">
        <v>862</v>
      </c>
      <c r="P177" s="48">
        <v>34853884.420000002</v>
      </c>
      <c r="Q177" s="45" t="s">
        <v>43</v>
      </c>
      <c r="R177" s="45"/>
    </row>
    <row r="178" spans="1:18" ht="75" x14ac:dyDescent="0.25">
      <c r="A178" s="45" t="s">
        <v>1762</v>
      </c>
      <c r="B178" s="46" t="s">
        <v>170</v>
      </c>
      <c r="C178" s="46" t="s">
        <v>184</v>
      </c>
      <c r="D178" s="46" t="s">
        <v>12</v>
      </c>
      <c r="E178" s="46" t="s">
        <v>146</v>
      </c>
      <c r="F178" s="46" t="s">
        <v>859</v>
      </c>
      <c r="G178" s="45" t="s">
        <v>867</v>
      </c>
      <c r="H178" s="45">
        <v>6.7050000000000001</v>
      </c>
      <c r="I178" s="45">
        <v>7</v>
      </c>
      <c r="J178" s="46" t="s">
        <v>861</v>
      </c>
      <c r="K178" s="46" t="s">
        <v>30</v>
      </c>
      <c r="L178" s="45" t="s">
        <v>31</v>
      </c>
      <c r="M178" s="45" t="s">
        <v>178</v>
      </c>
      <c r="N178" s="47">
        <v>43953</v>
      </c>
      <c r="O178" s="46" t="s">
        <v>862</v>
      </c>
      <c r="P178" s="48">
        <v>42406086.030000001</v>
      </c>
      <c r="Q178" s="45" t="s">
        <v>43</v>
      </c>
      <c r="R178" s="45"/>
    </row>
    <row r="179" spans="1:18" ht="60" x14ac:dyDescent="0.25">
      <c r="A179" s="45" t="s">
        <v>1763</v>
      </c>
      <c r="B179" s="46" t="s">
        <v>170</v>
      </c>
      <c r="C179" s="46" t="s">
        <v>184</v>
      </c>
      <c r="D179" s="46" t="s">
        <v>12</v>
      </c>
      <c r="E179" s="46" t="s">
        <v>12</v>
      </c>
      <c r="F179" s="46" t="s">
        <v>869</v>
      </c>
      <c r="G179" s="45" t="s">
        <v>870</v>
      </c>
      <c r="H179" s="45">
        <v>7.1950000000000003</v>
      </c>
      <c r="I179" s="45">
        <v>7</v>
      </c>
      <c r="J179" s="46" t="s">
        <v>861</v>
      </c>
      <c r="K179" s="46" t="s">
        <v>30</v>
      </c>
      <c r="L179" s="45" t="s">
        <v>31</v>
      </c>
      <c r="M179" s="45" t="s">
        <v>178</v>
      </c>
      <c r="N179" s="47">
        <v>43953</v>
      </c>
      <c r="O179" s="46" t="s">
        <v>862</v>
      </c>
      <c r="P179" s="48">
        <v>71588148.719999999</v>
      </c>
      <c r="Q179" s="45" t="s">
        <v>43</v>
      </c>
      <c r="R179" s="45"/>
    </row>
    <row r="180" spans="1:18" ht="60" x14ac:dyDescent="0.25">
      <c r="A180" s="45" t="s">
        <v>1764</v>
      </c>
      <c r="B180" s="46" t="s">
        <v>170</v>
      </c>
      <c r="C180" s="46" t="s">
        <v>184</v>
      </c>
      <c r="D180" s="46" t="s">
        <v>12</v>
      </c>
      <c r="E180" s="46" t="s">
        <v>164</v>
      </c>
      <c r="F180" s="46" t="s">
        <v>869</v>
      </c>
      <c r="G180" s="45" t="s">
        <v>872</v>
      </c>
      <c r="H180" s="45">
        <v>7.9249999999999998</v>
      </c>
      <c r="I180" s="45">
        <v>7</v>
      </c>
      <c r="J180" s="46" t="s">
        <v>861</v>
      </c>
      <c r="K180" s="46" t="s">
        <v>30</v>
      </c>
      <c r="L180" s="45" t="s">
        <v>31</v>
      </c>
      <c r="M180" s="45" t="s">
        <v>178</v>
      </c>
      <c r="N180" s="47">
        <v>43953</v>
      </c>
      <c r="O180" s="46" t="s">
        <v>862</v>
      </c>
      <c r="P180" s="48">
        <v>71588148.719999999</v>
      </c>
      <c r="Q180" s="45" t="s">
        <v>43</v>
      </c>
      <c r="R180" s="45"/>
    </row>
    <row r="181" spans="1:18" ht="90" x14ac:dyDescent="0.25">
      <c r="A181" s="45" t="s">
        <v>1765</v>
      </c>
      <c r="B181" s="46" t="s">
        <v>170</v>
      </c>
      <c r="C181" s="46" t="s">
        <v>184</v>
      </c>
      <c r="D181" s="46" t="s">
        <v>12</v>
      </c>
      <c r="E181" s="46" t="s">
        <v>12</v>
      </c>
      <c r="F181" s="46" t="s">
        <v>873</v>
      </c>
      <c r="G181" s="45" t="s">
        <v>874</v>
      </c>
      <c r="H181" s="45">
        <v>6.6449999999999996</v>
      </c>
      <c r="I181" s="45">
        <v>7</v>
      </c>
      <c r="J181" s="46" t="s">
        <v>861</v>
      </c>
      <c r="K181" s="46" t="s">
        <v>30</v>
      </c>
      <c r="L181" s="45" t="s">
        <v>31</v>
      </c>
      <c r="M181" s="45" t="s">
        <v>178</v>
      </c>
      <c r="N181" s="47">
        <v>43953</v>
      </c>
      <c r="O181" s="46" t="s">
        <v>862</v>
      </c>
      <c r="P181" s="48">
        <v>156649230.94</v>
      </c>
      <c r="Q181" s="45" t="s">
        <v>43</v>
      </c>
      <c r="R181" s="45"/>
    </row>
    <row r="182" spans="1:18" ht="75" x14ac:dyDescent="0.25">
      <c r="A182" s="45" t="s">
        <v>1766</v>
      </c>
      <c r="B182" s="46" t="s">
        <v>170</v>
      </c>
      <c r="C182" s="46" t="s">
        <v>184</v>
      </c>
      <c r="D182" s="46" t="s">
        <v>12</v>
      </c>
      <c r="E182" s="46" t="s">
        <v>102</v>
      </c>
      <c r="F182" s="46" t="s">
        <v>875</v>
      </c>
      <c r="G182" s="45" t="s">
        <v>876</v>
      </c>
      <c r="H182" s="45">
        <v>12.41</v>
      </c>
      <c r="I182" s="45">
        <v>7</v>
      </c>
      <c r="J182" s="46" t="s">
        <v>861</v>
      </c>
      <c r="K182" s="46" t="s">
        <v>30</v>
      </c>
      <c r="L182" s="45" t="s">
        <v>31</v>
      </c>
      <c r="M182" s="45" t="s">
        <v>178</v>
      </c>
      <c r="N182" s="47">
        <v>43953</v>
      </c>
      <c r="O182" s="46" t="s">
        <v>862</v>
      </c>
      <c r="P182" s="48">
        <v>155879987.96000001</v>
      </c>
      <c r="Q182" s="45" t="s">
        <v>43</v>
      </c>
      <c r="R182" s="45"/>
    </row>
    <row r="183" spans="1:18" ht="45" x14ac:dyDescent="0.25">
      <c r="A183" s="45" t="s">
        <v>1767</v>
      </c>
      <c r="B183" s="46" t="s">
        <v>212</v>
      </c>
      <c r="C183" s="46" t="s">
        <v>184</v>
      </c>
      <c r="D183" s="46" t="s">
        <v>12</v>
      </c>
      <c r="E183" s="46" t="s">
        <v>213</v>
      </c>
      <c r="F183" s="46" t="s">
        <v>108</v>
      </c>
      <c r="G183" s="45" t="s">
        <v>219</v>
      </c>
      <c r="H183" s="45">
        <v>8.73</v>
      </c>
      <c r="I183" s="45">
        <v>30</v>
      </c>
      <c r="J183" s="46" t="s">
        <v>216</v>
      </c>
      <c r="K183" s="46" t="s">
        <v>30</v>
      </c>
      <c r="L183" s="45" t="s">
        <v>31</v>
      </c>
      <c r="M183" s="45" t="s">
        <v>220</v>
      </c>
      <c r="N183" s="47">
        <v>16139</v>
      </c>
      <c r="O183" s="46" t="s">
        <v>217</v>
      </c>
      <c r="P183" s="48">
        <v>87300000</v>
      </c>
      <c r="Q183" s="45" t="s">
        <v>43</v>
      </c>
      <c r="R183" s="45"/>
    </row>
    <row r="184" spans="1:18" ht="75" x14ac:dyDescent="0.25">
      <c r="A184" s="45" t="s">
        <v>1663</v>
      </c>
      <c r="B184" s="46" t="s">
        <v>170</v>
      </c>
      <c r="C184" s="46" t="s">
        <v>184</v>
      </c>
      <c r="D184" s="46" t="s">
        <v>12</v>
      </c>
      <c r="E184" s="46" t="s">
        <v>102</v>
      </c>
      <c r="F184" s="46" t="s">
        <v>332</v>
      </c>
      <c r="G184" s="45" t="s">
        <v>851</v>
      </c>
      <c r="H184" s="45">
        <v>11.98</v>
      </c>
      <c r="I184" s="45">
        <v>7.5</v>
      </c>
      <c r="J184" s="46" t="s">
        <v>847</v>
      </c>
      <c r="K184" s="46" t="s">
        <v>55</v>
      </c>
      <c r="L184" s="45" t="s">
        <v>31</v>
      </c>
      <c r="M184" s="45" t="s">
        <v>178</v>
      </c>
      <c r="N184" s="47">
        <v>43953</v>
      </c>
      <c r="O184" s="46" t="s">
        <v>848</v>
      </c>
      <c r="P184" s="48">
        <v>150102204.33000001</v>
      </c>
      <c r="Q184" s="45" t="s">
        <v>49</v>
      </c>
      <c r="R184" s="45"/>
    </row>
    <row r="185" spans="1:18" ht="90" x14ac:dyDescent="0.25">
      <c r="A185" s="45" t="s">
        <v>1664</v>
      </c>
      <c r="B185" s="46" t="s">
        <v>170</v>
      </c>
      <c r="C185" s="46" t="s">
        <v>184</v>
      </c>
      <c r="D185" s="46" t="s">
        <v>12</v>
      </c>
      <c r="E185" s="46" t="s">
        <v>100</v>
      </c>
      <c r="F185" s="46" t="s">
        <v>852</v>
      </c>
      <c r="G185" s="45" t="s">
        <v>853</v>
      </c>
      <c r="H185" s="45">
        <v>6.93</v>
      </c>
      <c r="I185" s="45">
        <v>5</v>
      </c>
      <c r="J185" s="46" t="s">
        <v>847</v>
      </c>
      <c r="K185" s="46" t="s">
        <v>55</v>
      </c>
      <c r="L185" s="45" t="s">
        <v>31</v>
      </c>
      <c r="M185" s="45" t="s">
        <v>178</v>
      </c>
      <c r="N185" s="47">
        <v>43953</v>
      </c>
      <c r="O185" s="46" t="s">
        <v>854</v>
      </c>
      <c r="P185" s="48">
        <v>76803393.212103307</v>
      </c>
      <c r="Q185" s="45" t="s">
        <v>49</v>
      </c>
      <c r="R185" s="45"/>
    </row>
    <row r="186" spans="1:18" ht="90" x14ac:dyDescent="0.25">
      <c r="A186" s="45" t="s">
        <v>1665</v>
      </c>
      <c r="B186" s="46" t="s">
        <v>170</v>
      </c>
      <c r="C186" s="46" t="s">
        <v>184</v>
      </c>
      <c r="D186" s="46" t="s">
        <v>12</v>
      </c>
      <c r="E186" s="46" t="s">
        <v>100</v>
      </c>
      <c r="F186" s="46" t="s">
        <v>855</v>
      </c>
      <c r="G186" s="45" t="s">
        <v>856</v>
      </c>
      <c r="H186" s="45">
        <v>6.62</v>
      </c>
      <c r="I186" s="45">
        <v>5</v>
      </c>
      <c r="J186" s="46" t="s">
        <v>847</v>
      </c>
      <c r="K186" s="46" t="s">
        <v>55</v>
      </c>
      <c r="L186" s="45" t="s">
        <v>31</v>
      </c>
      <c r="M186" s="45" t="s">
        <v>178</v>
      </c>
      <c r="N186" s="47">
        <v>43953</v>
      </c>
      <c r="O186" s="46" t="s">
        <v>854</v>
      </c>
      <c r="P186" s="48">
        <v>73367743.590000004</v>
      </c>
      <c r="Q186" s="45" t="s">
        <v>49</v>
      </c>
      <c r="R186" s="45"/>
    </row>
    <row r="187" spans="1:18" ht="90" x14ac:dyDescent="0.25">
      <c r="A187" s="45" t="s">
        <v>1666</v>
      </c>
      <c r="B187" s="46" t="s">
        <v>212</v>
      </c>
      <c r="C187" s="46" t="s">
        <v>184</v>
      </c>
      <c r="D187" s="46" t="s">
        <v>12</v>
      </c>
      <c r="E187" s="46" t="s">
        <v>213</v>
      </c>
      <c r="F187" s="46" t="s">
        <v>214</v>
      </c>
      <c r="G187" s="45" t="s">
        <v>215</v>
      </c>
      <c r="H187" s="45">
        <v>11.984999999999999</v>
      </c>
      <c r="I187" s="45">
        <v>30</v>
      </c>
      <c r="J187" s="46" t="s">
        <v>216</v>
      </c>
      <c r="K187" s="46" t="s">
        <v>30</v>
      </c>
      <c r="L187" s="45" t="s">
        <v>31</v>
      </c>
      <c r="M187" s="45" t="s">
        <v>218</v>
      </c>
      <c r="N187" s="47">
        <v>4017</v>
      </c>
      <c r="O187" s="46" t="s">
        <v>217</v>
      </c>
      <c r="P187" s="48">
        <v>121000000</v>
      </c>
      <c r="Q187" s="45" t="s">
        <v>49</v>
      </c>
      <c r="R187" s="45"/>
    </row>
    <row r="188" spans="1:18" ht="75" x14ac:dyDescent="0.25">
      <c r="A188" s="45" t="s">
        <v>1667</v>
      </c>
      <c r="B188" s="46" t="s">
        <v>537</v>
      </c>
      <c r="C188" s="46" t="s">
        <v>184</v>
      </c>
      <c r="D188" s="46" t="s">
        <v>12</v>
      </c>
      <c r="E188" s="46" t="s">
        <v>146</v>
      </c>
      <c r="F188" s="46" t="s">
        <v>636</v>
      </c>
      <c r="G188" s="45" t="s">
        <v>637</v>
      </c>
      <c r="H188" s="45">
        <v>4.5</v>
      </c>
      <c r="I188" s="45">
        <v>14</v>
      </c>
      <c r="J188" s="46" t="s">
        <v>638</v>
      </c>
      <c r="K188" s="46" t="s">
        <v>30</v>
      </c>
      <c r="L188" s="45" t="s">
        <v>31</v>
      </c>
      <c r="M188" s="45" t="s">
        <v>537</v>
      </c>
      <c r="N188" s="47">
        <v>180</v>
      </c>
      <c r="O188" s="46" t="s">
        <v>639</v>
      </c>
      <c r="P188" s="48">
        <v>26000000</v>
      </c>
      <c r="Q188" s="45" t="s">
        <v>49</v>
      </c>
      <c r="R188" s="45"/>
    </row>
    <row r="189" spans="1:18" ht="60" x14ac:dyDescent="0.25">
      <c r="A189" s="45" t="s">
        <v>1668</v>
      </c>
      <c r="B189" s="46" t="s">
        <v>537</v>
      </c>
      <c r="C189" s="46" t="s">
        <v>184</v>
      </c>
      <c r="D189" s="46" t="s">
        <v>12</v>
      </c>
      <c r="E189" s="46" t="s">
        <v>146</v>
      </c>
      <c r="F189" s="46" t="s">
        <v>153</v>
      </c>
      <c r="G189" s="45" t="s">
        <v>640</v>
      </c>
      <c r="H189" s="45">
        <v>13.5</v>
      </c>
      <c r="I189" s="45">
        <v>14</v>
      </c>
      <c r="J189" s="46" t="s">
        <v>641</v>
      </c>
      <c r="K189" s="46" t="s">
        <v>30</v>
      </c>
      <c r="L189" s="45" t="s">
        <v>31</v>
      </c>
      <c r="M189" s="45" t="s">
        <v>537</v>
      </c>
      <c r="N189" s="47">
        <v>600</v>
      </c>
      <c r="O189" s="46" t="s">
        <v>642</v>
      </c>
      <c r="P189" s="48">
        <v>130000000</v>
      </c>
      <c r="Q189" s="45" t="s">
        <v>49</v>
      </c>
      <c r="R189" s="45"/>
    </row>
    <row r="190" spans="1:18" ht="75" x14ac:dyDescent="0.25">
      <c r="A190" s="45" t="s">
        <v>1669</v>
      </c>
      <c r="B190" s="46" t="s">
        <v>537</v>
      </c>
      <c r="C190" s="46" t="s">
        <v>184</v>
      </c>
      <c r="D190" s="46" t="s">
        <v>12</v>
      </c>
      <c r="E190" s="46" t="s">
        <v>164</v>
      </c>
      <c r="F190" s="46" t="s">
        <v>117</v>
      </c>
      <c r="G190" s="45" t="s">
        <v>643</v>
      </c>
      <c r="H190" s="45">
        <v>9.1999999999999993</v>
      </c>
      <c r="I190" s="45">
        <v>14</v>
      </c>
      <c r="J190" s="46" t="s">
        <v>644</v>
      </c>
      <c r="K190" s="46" t="s">
        <v>30</v>
      </c>
      <c r="L190" s="45" t="s">
        <v>31</v>
      </c>
      <c r="M190" s="45" t="s">
        <v>537</v>
      </c>
      <c r="N190" s="47">
        <v>550</v>
      </c>
      <c r="O190" s="46" t="s">
        <v>645</v>
      </c>
      <c r="P190" s="48">
        <v>80000000</v>
      </c>
      <c r="Q190" s="45" t="s">
        <v>49</v>
      </c>
      <c r="R190" s="45" t="s">
        <v>1521</v>
      </c>
    </row>
    <row r="191" spans="1:18" ht="24.75" customHeight="1" x14ac:dyDescent="0.25">
      <c r="A191" s="45" t="s">
        <v>1670</v>
      </c>
      <c r="B191" s="46" t="s">
        <v>170</v>
      </c>
      <c r="C191" s="46" t="s">
        <v>171</v>
      </c>
      <c r="D191" s="46" t="s">
        <v>813</v>
      </c>
      <c r="E191" s="46" t="s">
        <v>814</v>
      </c>
      <c r="F191" s="46" t="s">
        <v>815</v>
      </c>
      <c r="G191" s="45" t="s">
        <v>816</v>
      </c>
      <c r="H191" s="45">
        <v>20.405000000000001</v>
      </c>
      <c r="I191" s="45">
        <v>10</v>
      </c>
      <c r="J191" s="46" t="s">
        <v>817</v>
      </c>
      <c r="K191" s="46" t="s">
        <v>30</v>
      </c>
      <c r="L191" s="45" t="s">
        <v>31</v>
      </c>
      <c r="M191" s="45" t="s">
        <v>819</v>
      </c>
      <c r="N191" s="47">
        <v>60486</v>
      </c>
      <c r="O191" s="46" t="s">
        <v>818</v>
      </c>
      <c r="P191" s="48">
        <v>1312988341.55</v>
      </c>
      <c r="Q191" s="45" t="s">
        <v>49</v>
      </c>
      <c r="R191" s="45"/>
    </row>
    <row r="192" spans="1:18" x14ac:dyDescent="0.25">
      <c r="P192" s="42">
        <f>SUBTOTAL(9,P4:P191)</f>
        <v>18203655542.035004</v>
      </c>
    </row>
  </sheetData>
  <autoFilter ref="A3:R191" xr:uid="{D6F7DB3E-71D9-424E-B205-3EA3472A9690}">
    <sortState xmlns:xlrd2="http://schemas.microsoft.com/office/spreadsheetml/2017/richdata2" ref="A4:R191">
      <sortCondition ref="D3:D191"/>
    </sortState>
  </autoFilter>
  <mergeCells count="2">
    <mergeCell ref="A1:R1"/>
    <mergeCell ref="A2:R2"/>
  </mergeCells>
  <phoneticPr fontId="8"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390332-2036-44EC-9B17-CD5B808A901B}">
  <dimension ref="A1:DM50"/>
  <sheetViews>
    <sheetView showGridLines="0" zoomScale="60" zoomScaleNormal="60" workbookViewId="0">
      <selection activeCell="A6" sqref="A6"/>
    </sheetView>
  </sheetViews>
  <sheetFormatPr baseColWidth="10" defaultRowHeight="15" x14ac:dyDescent="0.25"/>
  <cols>
    <col min="1" max="1" width="21.28515625" customWidth="1"/>
    <col min="2" max="2" width="13.140625" customWidth="1"/>
    <col min="3" max="3" width="14.42578125" customWidth="1"/>
    <col min="4" max="6" width="11.42578125" customWidth="1"/>
    <col min="7" max="7" width="21" customWidth="1"/>
    <col min="8" max="8" width="15.42578125" customWidth="1"/>
    <col min="9" max="9" width="19.42578125" customWidth="1"/>
    <col min="10" max="10" width="23" customWidth="1"/>
    <col min="11" max="11" width="11.42578125" customWidth="1"/>
    <col min="12" max="12" width="22.5703125" customWidth="1"/>
    <col min="13" max="13" width="22.140625" customWidth="1"/>
    <col min="14" max="14" width="23.42578125" customWidth="1"/>
    <col min="15" max="15" width="19.28515625" customWidth="1"/>
    <col min="16" max="16" width="13.7109375" style="16" customWidth="1"/>
    <col min="17" max="17" width="17.85546875" style="32" customWidth="1"/>
    <col min="18" max="18" width="13.85546875" customWidth="1"/>
    <col min="19" max="19" width="23" customWidth="1"/>
  </cols>
  <sheetData>
    <row r="1" spans="1:117" s="4" customFormat="1" ht="40.5" customHeight="1" x14ac:dyDescent="0.25">
      <c r="A1" s="120" t="s">
        <v>458</v>
      </c>
      <c r="B1" s="121"/>
      <c r="C1" s="121"/>
      <c r="D1" s="121"/>
      <c r="E1" s="121"/>
      <c r="F1" s="121"/>
      <c r="G1" s="121"/>
      <c r="H1" s="121"/>
      <c r="I1" s="121"/>
      <c r="J1" s="121"/>
      <c r="K1" s="121"/>
      <c r="L1" s="121"/>
      <c r="M1" s="121"/>
      <c r="N1" s="121"/>
      <c r="O1" s="121"/>
      <c r="P1" s="121"/>
      <c r="Q1" s="121"/>
      <c r="R1" s="121"/>
      <c r="S1" s="121"/>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row>
    <row r="2" spans="1:117" s="4" customFormat="1" ht="33.75" customHeight="1" x14ac:dyDescent="0.25">
      <c r="A2" s="122" t="s">
        <v>495</v>
      </c>
      <c r="B2" s="123"/>
      <c r="C2" s="123"/>
      <c r="D2" s="123"/>
      <c r="E2" s="123"/>
      <c r="F2" s="123"/>
      <c r="G2" s="123"/>
      <c r="H2" s="123"/>
      <c r="I2" s="123"/>
      <c r="J2" s="123"/>
      <c r="K2" s="123"/>
      <c r="L2" s="123"/>
      <c r="M2" s="123"/>
      <c r="N2" s="123"/>
      <c r="O2" s="123"/>
      <c r="P2" s="123"/>
      <c r="Q2" s="123"/>
      <c r="R2" s="123"/>
      <c r="S2" s="12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row>
    <row r="3" spans="1:117" ht="48.75" customHeight="1" x14ac:dyDescent="0.25">
      <c r="A3" s="49" t="s">
        <v>0</v>
      </c>
      <c r="B3" s="49" t="s">
        <v>35</v>
      </c>
      <c r="C3" s="49" t="s">
        <v>167</v>
      </c>
      <c r="D3" s="49" t="s">
        <v>2</v>
      </c>
      <c r="E3" s="49" t="s">
        <v>3</v>
      </c>
      <c r="F3" s="49" t="s">
        <v>4</v>
      </c>
      <c r="G3" s="49" t="s">
        <v>168</v>
      </c>
      <c r="H3" s="49" t="s">
        <v>472</v>
      </c>
      <c r="I3" s="49" t="s">
        <v>169</v>
      </c>
      <c r="J3" s="49" t="s">
        <v>38</v>
      </c>
      <c r="K3" s="49" t="s">
        <v>1576</v>
      </c>
      <c r="L3" s="49" t="s">
        <v>39</v>
      </c>
      <c r="M3" s="49" t="s">
        <v>8</v>
      </c>
      <c r="N3" s="49" t="s">
        <v>1577</v>
      </c>
      <c r="O3" s="49" t="s">
        <v>21</v>
      </c>
      <c r="P3" s="49" t="s">
        <v>1578</v>
      </c>
      <c r="Q3" s="50" t="s">
        <v>114</v>
      </c>
      <c r="R3" s="49" t="s">
        <v>1519</v>
      </c>
      <c r="S3" s="49" t="s">
        <v>473</v>
      </c>
    </row>
    <row r="4" spans="1:117" ht="135" x14ac:dyDescent="0.25">
      <c r="A4" s="33" t="s">
        <v>1768</v>
      </c>
      <c r="B4" s="33" t="s">
        <v>1382</v>
      </c>
      <c r="C4" s="33" t="s">
        <v>171</v>
      </c>
      <c r="D4" s="33" t="s">
        <v>808</v>
      </c>
      <c r="E4" s="33" t="s">
        <v>809</v>
      </c>
      <c r="F4" s="33" t="s">
        <v>809</v>
      </c>
      <c r="G4" s="33" t="s">
        <v>1383</v>
      </c>
      <c r="H4" s="33" t="s">
        <v>1384</v>
      </c>
      <c r="I4" s="33" t="s">
        <v>1385</v>
      </c>
      <c r="J4" s="33" t="s">
        <v>1386</v>
      </c>
      <c r="K4" s="33">
        <v>35.65</v>
      </c>
      <c r="L4" s="33" t="s">
        <v>1387</v>
      </c>
      <c r="M4" s="33" t="s">
        <v>30</v>
      </c>
      <c r="N4" s="33" t="s">
        <v>31</v>
      </c>
      <c r="O4" s="33" t="s">
        <v>178</v>
      </c>
      <c r="P4" s="33">
        <v>6948</v>
      </c>
      <c r="Q4" s="34">
        <v>175000000</v>
      </c>
      <c r="R4" s="33" t="s">
        <v>49</v>
      </c>
      <c r="S4" s="33" t="s">
        <v>1388</v>
      </c>
    </row>
    <row r="5" spans="1:117" ht="75" x14ac:dyDescent="0.25">
      <c r="A5" s="33" t="s">
        <v>1769</v>
      </c>
      <c r="B5" s="33" t="s">
        <v>1382</v>
      </c>
      <c r="C5" s="33" t="s">
        <v>171</v>
      </c>
      <c r="D5" s="33" t="s">
        <v>808</v>
      </c>
      <c r="E5" s="33" t="s">
        <v>820</v>
      </c>
      <c r="F5" s="33" t="s">
        <v>34</v>
      </c>
      <c r="G5" s="33" t="s">
        <v>825</v>
      </c>
      <c r="H5" s="33" t="s">
        <v>1389</v>
      </c>
      <c r="I5" s="33" t="s">
        <v>1225</v>
      </c>
      <c r="J5" s="33" t="s">
        <v>1390</v>
      </c>
      <c r="K5" s="33">
        <v>9.1</v>
      </c>
      <c r="L5" s="33" t="s">
        <v>1391</v>
      </c>
      <c r="M5" s="33" t="s">
        <v>30</v>
      </c>
      <c r="N5" s="33" t="s">
        <v>31</v>
      </c>
      <c r="O5" s="33" t="s">
        <v>1392</v>
      </c>
      <c r="P5" s="33">
        <v>6948</v>
      </c>
      <c r="Q5" s="34">
        <v>175000000</v>
      </c>
      <c r="R5" s="33" t="s">
        <v>49</v>
      </c>
      <c r="S5" s="33" t="s">
        <v>1393</v>
      </c>
    </row>
    <row r="6" spans="1:117" ht="150" x14ac:dyDescent="0.25">
      <c r="A6" s="33" t="s">
        <v>1770</v>
      </c>
      <c r="B6" s="33" t="s">
        <v>1382</v>
      </c>
      <c r="C6" s="33" t="s">
        <v>171</v>
      </c>
      <c r="D6" s="33" t="s">
        <v>808</v>
      </c>
      <c r="E6" s="33" t="s">
        <v>820</v>
      </c>
      <c r="F6" s="33" t="s">
        <v>820</v>
      </c>
      <c r="G6" s="33" t="s">
        <v>825</v>
      </c>
      <c r="H6" s="33" t="s">
        <v>1394</v>
      </c>
      <c r="I6" s="33" t="s">
        <v>1395</v>
      </c>
      <c r="J6" s="33" t="s">
        <v>1396</v>
      </c>
      <c r="K6" s="33">
        <v>10.7</v>
      </c>
      <c r="L6" s="33" t="s">
        <v>1397</v>
      </c>
      <c r="M6" s="33" t="s">
        <v>30</v>
      </c>
      <c r="N6" s="33" t="s">
        <v>31</v>
      </c>
      <c r="O6" s="33" t="s">
        <v>178</v>
      </c>
      <c r="P6" s="33">
        <v>6948</v>
      </c>
      <c r="Q6" s="34">
        <v>125000000</v>
      </c>
      <c r="R6" s="33" t="s">
        <v>49</v>
      </c>
      <c r="S6" s="33" t="s">
        <v>1398</v>
      </c>
    </row>
    <row r="7" spans="1:117" ht="75" x14ac:dyDescent="0.25">
      <c r="A7" s="33" t="s">
        <v>1771</v>
      </c>
      <c r="B7" s="33" t="s">
        <v>807</v>
      </c>
      <c r="C7" s="33" t="s">
        <v>171</v>
      </c>
      <c r="D7" s="33" t="s">
        <v>808</v>
      </c>
      <c r="E7" s="33" t="s">
        <v>809</v>
      </c>
      <c r="F7" s="33" t="s">
        <v>1376</v>
      </c>
      <c r="G7" s="33" t="s">
        <v>811</v>
      </c>
      <c r="H7" s="33" t="s">
        <v>1377</v>
      </c>
      <c r="I7" s="33" t="s">
        <v>1378</v>
      </c>
      <c r="J7" s="33" t="s">
        <v>1379</v>
      </c>
      <c r="K7" s="33">
        <v>15</v>
      </c>
      <c r="L7" s="33" t="s">
        <v>1380</v>
      </c>
      <c r="M7" s="33" t="s">
        <v>601</v>
      </c>
      <c r="N7" s="33" t="s">
        <v>31</v>
      </c>
      <c r="O7" s="33" t="s">
        <v>812</v>
      </c>
      <c r="P7" s="33">
        <v>100</v>
      </c>
      <c r="Q7" s="34">
        <v>100000000</v>
      </c>
      <c r="R7" s="33" t="s">
        <v>49</v>
      </c>
      <c r="S7" s="33" t="s">
        <v>1381</v>
      </c>
    </row>
    <row r="8" spans="1:117" ht="45" x14ac:dyDescent="0.25">
      <c r="A8" s="33" t="s">
        <v>1772</v>
      </c>
      <c r="B8" s="33" t="s">
        <v>541</v>
      </c>
      <c r="C8" s="33" t="s">
        <v>348</v>
      </c>
      <c r="D8" s="33" t="s">
        <v>374</v>
      </c>
      <c r="E8" s="33" t="s">
        <v>375</v>
      </c>
      <c r="F8" s="33" t="s">
        <v>1329</v>
      </c>
      <c r="G8" s="33" t="s">
        <v>1330</v>
      </c>
      <c r="H8" s="33"/>
      <c r="I8" s="33" t="s">
        <v>1331</v>
      </c>
      <c r="J8" s="33" t="s">
        <v>1332</v>
      </c>
      <c r="K8" s="33">
        <v>10</v>
      </c>
      <c r="L8" s="33" t="s">
        <v>1333</v>
      </c>
      <c r="M8" s="33" t="s">
        <v>601</v>
      </c>
      <c r="N8" s="33" t="s">
        <v>31</v>
      </c>
      <c r="O8" s="33" t="s">
        <v>560</v>
      </c>
      <c r="P8" s="33">
        <v>200</v>
      </c>
      <c r="Q8" s="34">
        <v>250000000</v>
      </c>
      <c r="R8" s="33" t="s">
        <v>49</v>
      </c>
      <c r="S8" s="33"/>
    </row>
    <row r="9" spans="1:117" ht="409.5" x14ac:dyDescent="0.25">
      <c r="A9" s="33" t="s">
        <v>1773</v>
      </c>
      <c r="B9" s="33" t="s">
        <v>570</v>
      </c>
      <c r="C9" s="33" t="s">
        <v>184</v>
      </c>
      <c r="D9" s="33" t="s">
        <v>64</v>
      </c>
      <c r="E9" s="33" t="s">
        <v>115</v>
      </c>
      <c r="F9" s="33" t="s">
        <v>1399</v>
      </c>
      <c r="G9" s="33" t="s">
        <v>1400</v>
      </c>
      <c r="H9" s="33" t="s">
        <v>1401</v>
      </c>
      <c r="I9" s="33" t="s">
        <v>1263</v>
      </c>
      <c r="J9" s="33" t="s">
        <v>1402</v>
      </c>
      <c r="K9" s="33">
        <v>36</v>
      </c>
      <c r="L9" s="33" t="s">
        <v>1403</v>
      </c>
      <c r="M9" s="33" t="s">
        <v>601</v>
      </c>
      <c r="N9" s="33" t="s">
        <v>31</v>
      </c>
      <c r="O9" s="33" t="s">
        <v>577</v>
      </c>
      <c r="P9" s="33">
        <v>7941</v>
      </c>
      <c r="Q9" s="34">
        <v>540000000</v>
      </c>
      <c r="R9" s="33" t="s">
        <v>49</v>
      </c>
      <c r="S9" s="33" t="s">
        <v>1404</v>
      </c>
    </row>
    <row r="10" spans="1:117" ht="90" x14ac:dyDescent="0.25">
      <c r="A10" s="33" t="s">
        <v>1774</v>
      </c>
      <c r="B10" s="33" t="s">
        <v>570</v>
      </c>
      <c r="C10" s="33" t="s">
        <v>184</v>
      </c>
      <c r="D10" s="33" t="s">
        <v>64</v>
      </c>
      <c r="E10" s="33" t="s">
        <v>65</v>
      </c>
      <c r="F10" s="33" t="s">
        <v>1423</v>
      </c>
      <c r="G10" s="33" t="s">
        <v>581</v>
      </c>
      <c r="H10" s="33" t="s">
        <v>1424</v>
      </c>
      <c r="I10" s="33" t="s">
        <v>1425</v>
      </c>
      <c r="J10" s="33" t="s">
        <v>1426</v>
      </c>
      <c r="K10" s="33">
        <v>18</v>
      </c>
      <c r="L10" s="33" t="s">
        <v>1427</v>
      </c>
      <c r="M10" s="33" t="s">
        <v>30</v>
      </c>
      <c r="N10" s="33" t="s">
        <v>31</v>
      </c>
      <c r="O10" s="33" t="s">
        <v>577</v>
      </c>
      <c r="P10" s="33">
        <v>5127</v>
      </c>
      <c r="Q10" s="34">
        <v>270000000</v>
      </c>
      <c r="R10" s="33" t="s">
        <v>49</v>
      </c>
      <c r="S10" s="33"/>
    </row>
    <row r="11" spans="1:117" ht="75" x14ac:dyDescent="0.25">
      <c r="A11" s="33" t="s">
        <v>1775</v>
      </c>
      <c r="B11" s="33" t="s">
        <v>570</v>
      </c>
      <c r="C11" s="33" t="s">
        <v>184</v>
      </c>
      <c r="D11" s="33" t="s">
        <v>64</v>
      </c>
      <c r="E11" s="33" t="s">
        <v>65</v>
      </c>
      <c r="F11" s="33" t="s">
        <v>1434</v>
      </c>
      <c r="G11" s="33" t="s">
        <v>1435</v>
      </c>
      <c r="H11" s="33" t="s">
        <v>1436</v>
      </c>
      <c r="I11" s="33" t="s">
        <v>574</v>
      </c>
      <c r="J11" s="33" t="s">
        <v>1437</v>
      </c>
      <c r="K11" s="33">
        <v>10</v>
      </c>
      <c r="L11" s="33" t="s">
        <v>1438</v>
      </c>
      <c r="M11" s="33" t="s">
        <v>30</v>
      </c>
      <c r="N11" s="33" t="s">
        <v>31</v>
      </c>
      <c r="O11" s="33" t="s">
        <v>577</v>
      </c>
      <c r="P11" s="33">
        <v>5127</v>
      </c>
      <c r="Q11" s="34">
        <v>150000000</v>
      </c>
      <c r="R11" s="33" t="s">
        <v>49</v>
      </c>
      <c r="S11" s="33"/>
    </row>
    <row r="12" spans="1:117" ht="90" x14ac:dyDescent="0.25">
      <c r="A12" s="33" t="s">
        <v>1776</v>
      </c>
      <c r="B12" s="33" t="s">
        <v>570</v>
      </c>
      <c r="C12" s="33" t="s">
        <v>184</v>
      </c>
      <c r="D12" s="33" t="s">
        <v>64</v>
      </c>
      <c r="E12" s="33" t="s">
        <v>571</v>
      </c>
      <c r="F12" s="33" t="s">
        <v>1439</v>
      </c>
      <c r="G12" s="33" t="s">
        <v>573</v>
      </c>
      <c r="H12" s="33" t="s">
        <v>1440</v>
      </c>
      <c r="I12" s="33" t="s">
        <v>2061</v>
      </c>
      <c r="J12" s="33" t="s">
        <v>1441</v>
      </c>
      <c r="K12" s="33">
        <v>18</v>
      </c>
      <c r="L12" s="33" t="s">
        <v>1427</v>
      </c>
      <c r="M12" s="33" t="s">
        <v>55</v>
      </c>
      <c r="N12" s="33" t="s">
        <v>31</v>
      </c>
      <c r="O12" s="33" t="s">
        <v>965</v>
      </c>
      <c r="P12" s="33">
        <v>867</v>
      </c>
      <c r="Q12" s="34">
        <v>270000000</v>
      </c>
      <c r="R12" s="33" t="s">
        <v>49</v>
      </c>
      <c r="S12" s="33"/>
    </row>
    <row r="13" spans="1:117" ht="255" x14ac:dyDescent="0.25">
      <c r="A13" s="33" t="s">
        <v>1777</v>
      </c>
      <c r="B13" s="33" t="s">
        <v>518</v>
      </c>
      <c r="C13" s="33" t="s">
        <v>502</v>
      </c>
      <c r="D13" s="33" t="s">
        <v>34</v>
      </c>
      <c r="E13" s="33" t="s">
        <v>34</v>
      </c>
      <c r="F13" s="33" t="s">
        <v>66</v>
      </c>
      <c r="G13" s="33" t="s">
        <v>719</v>
      </c>
      <c r="H13" s="33"/>
      <c r="I13" s="33" t="s">
        <v>1499</v>
      </c>
      <c r="J13" s="33" t="s">
        <v>1500</v>
      </c>
      <c r="K13" s="33">
        <v>17</v>
      </c>
      <c r="L13" s="33" t="s">
        <v>1501</v>
      </c>
      <c r="M13" s="33" t="s">
        <v>601</v>
      </c>
      <c r="N13" s="33" t="s">
        <v>31</v>
      </c>
      <c r="O13" s="33" t="s">
        <v>527</v>
      </c>
      <c r="P13" s="33">
        <v>2000</v>
      </c>
      <c r="Q13" s="34">
        <v>250000000</v>
      </c>
      <c r="R13" s="33" t="s">
        <v>49</v>
      </c>
      <c r="S13" s="33" t="s">
        <v>1502</v>
      </c>
    </row>
    <row r="14" spans="1:117" ht="105" x14ac:dyDescent="0.25">
      <c r="A14" s="33" t="s">
        <v>1778</v>
      </c>
      <c r="B14" s="33" t="s">
        <v>474</v>
      </c>
      <c r="C14" s="33" t="s">
        <v>184</v>
      </c>
      <c r="D14" s="33" t="s">
        <v>125</v>
      </c>
      <c r="E14" s="33" t="s">
        <v>475</v>
      </c>
      <c r="F14" s="33" t="s">
        <v>476</v>
      </c>
      <c r="G14" s="33" t="s">
        <v>477</v>
      </c>
      <c r="H14" s="33" t="s">
        <v>478</v>
      </c>
      <c r="I14" s="33" t="s">
        <v>479</v>
      </c>
      <c r="J14" s="33" t="s">
        <v>480</v>
      </c>
      <c r="K14" s="33">
        <v>14</v>
      </c>
      <c r="L14" s="33" t="s">
        <v>481</v>
      </c>
      <c r="M14" s="33" t="s">
        <v>55</v>
      </c>
      <c r="N14" s="33" t="s">
        <v>31</v>
      </c>
      <c r="O14" s="33" t="s">
        <v>482</v>
      </c>
      <c r="P14" s="33">
        <v>500</v>
      </c>
      <c r="Q14" s="34">
        <v>210000000</v>
      </c>
      <c r="R14" s="33" t="s">
        <v>49</v>
      </c>
      <c r="S14" s="33" t="s">
        <v>483</v>
      </c>
    </row>
    <row r="15" spans="1:117" ht="135" x14ac:dyDescent="0.25">
      <c r="A15" s="33" t="s">
        <v>1779</v>
      </c>
      <c r="B15" s="33" t="s">
        <v>474</v>
      </c>
      <c r="C15" s="33" t="s">
        <v>184</v>
      </c>
      <c r="D15" s="33" t="s">
        <v>125</v>
      </c>
      <c r="E15" s="33" t="s">
        <v>475</v>
      </c>
      <c r="F15" s="33" t="s">
        <v>484</v>
      </c>
      <c r="G15" s="33" t="s">
        <v>485</v>
      </c>
      <c r="H15" s="33" t="s">
        <v>486</v>
      </c>
      <c r="I15" s="33" t="s">
        <v>487</v>
      </c>
      <c r="J15" s="33" t="s">
        <v>488</v>
      </c>
      <c r="K15" s="33">
        <v>15</v>
      </c>
      <c r="L15" s="33" t="s">
        <v>481</v>
      </c>
      <c r="M15" s="33" t="s">
        <v>55</v>
      </c>
      <c r="N15" s="33" t="s">
        <v>31</v>
      </c>
      <c r="O15" s="33" t="s">
        <v>474</v>
      </c>
      <c r="P15" s="33">
        <v>200</v>
      </c>
      <c r="Q15" s="34">
        <v>225000000</v>
      </c>
      <c r="R15" s="33" t="s">
        <v>49</v>
      </c>
      <c r="S15" s="33" t="s">
        <v>489</v>
      </c>
    </row>
    <row r="16" spans="1:117" ht="75" x14ac:dyDescent="0.25">
      <c r="A16" s="33" t="s">
        <v>1780</v>
      </c>
      <c r="B16" s="33" t="s">
        <v>474</v>
      </c>
      <c r="C16" s="33" t="s">
        <v>184</v>
      </c>
      <c r="D16" s="33" t="s">
        <v>125</v>
      </c>
      <c r="E16" s="33" t="s">
        <v>221</v>
      </c>
      <c r="F16" s="33" t="s">
        <v>490</v>
      </c>
      <c r="G16" s="33" t="s">
        <v>491</v>
      </c>
      <c r="H16" s="33" t="s">
        <v>492</v>
      </c>
      <c r="I16" s="33" t="s">
        <v>493</v>
      </c>
      <c r="J16" s="33" t="s">
        <v>494</v>
      </c>
      <c r="K16" s="33">
        <v>18</v>
      </c>
      <c r="L16" s="33" t="s">
        <v>481</v>
      </c>
      <c r="M16" s="33" t="s">
        <v>55</v>
      </c>
      <c r="N16" s="33" t="s">
        <v>31</v>
      </c>
      <c r="O16" s="33" t="s">
        <v>474</v>
      </c>
      <c r="P16" s="33">
        <v>600</v>
      </c>
      <c r="Q16" s="34">
        <v>300000000</v>
      </c>
      <c r="R16" s="33" t="s">
        <v>49</v>
      </c>
      <c r="S16" s="33"/>
    </row>
    <row r="17" spans="1:19" ht="105" x14ac:dyDescent="0.25">
      <c r="A17" s="33" t="s">
        <v>1781</v>
      </c>
      <c r="B17" s="33" t="s">
        <v>1548</v>
      </c>
      <c r="C17" s="33" t="s">
        <v>184</v>
      </c>
      <c r="D17" s="33" t="s">
        <v>24</v>
      </c>
      <c r="E17" s="33" t="s">
        <v>25</v>
      </c>
      <c r="F17" s="33" t="s">
        <v>26</v>
      </c>
      <c r="G17" s="33" t="s">
        <v>1334</v>
      </c>
      <c r="H17" s="33" t="s">
        <v>1335</v>
      </c>
      <c r="I17" s="33" t="s">
        <v>1336</v>
      </c>
      <c r="J17" s="33" t="s">
        <v>1337</v>
      </c>
      <c r="K17" s="33">
        <v>52</v>
      </c>
      <c r="L17" s="33" t="s">
        <v>1338</v>
      </c>
      <c r="M17" s="33" t="s">
        <v>601</v>
      </c>
      <c r="N17" s="33" t="s">
        <v>31</v>
      </c>
      <c r="O17" s="33" t="s">
        <v>1339</v>
      </c>
      <c r="P17" s="33">
        <v>206115</v>
      </c>
      <c r="Q17" s="34">
        <v>1333633275</v>
      </c>
      <c r="R17" s="33" t="s">
        <v>49</v>
      </c>
      <c r="S17" s="33"/>
    </row>
    <row r="18" spans="1:19" ht="60" x14ac:dyDescent="0.25">
      <c r="A18" s="33" t="s">
        <v>1782</v>
      </c>
      <c r="B18" s="33" t="s">
        <v>1548</v>
      </c>
      <c r="C18" s="33" t="s">
        <v>184</v>
      </c>
      <c r="D18" s="33" t="s">
        <v>24</v>
      </c>
      <c r="E18" s="33" t="s">
        <v>25</v>
      </c>
      <c r="F18" s="33" t="s">
        <v>26</v>
      </c>
      <c r="G18" s="33" t="s">
        <v>1340</v>
      </c>
      <c r="H18" s="33" t="s">
        <v>1341</v>
      </c>
      <c r="I18" s="33" t="s">
        <v>1342</v>
      </c>
      <c r="J18" s="33" t="s">
        <v>1343</v>
      </c>
      <c r="K18" s="33">
        <v>52</v>
      </c>
      <c r="L18" s="33" t="s">
        <v>1344</v>
      </c>
      <c r="M18" s="33" t="s">
        <v>601</v>
      </c>
      <c r="N18" s="33" t="s">
        <v>31</v>
      </c>
      <c r="O18" s="33" t="s">
        <v>1339</v>
      </c>
      <c r="P18" s="33">
        <v>206115</v>
      </c>
      <c r="Q18" s="34">
        <v>1338633275</v>
      </c>
      <c r="R18" s="33" t="s">
        <v>49</v>
      </c>
      <c r="S18" s="33"/>
    </row>
    <row r="19" spans="1:19" ht="75" x14ac:dyDescent="0.25">
      <c r="A19" s="33" t="s">
        <v>1783</v>
      </c>
      <c r="B19" s="33" t="s">
        <v>1548</v>
      </c>
      <c r="C19" s="33" t="s">
        <v>184</v>
      </c>
      <c r="D19" s="33" t="s">
        <v>24</v>
      </c>
      <c r="E19" s="33" t="s">
        <v>25</v>
      </c>
      <c r="F19" s="33" t="s">
        <v>26</v>
      </c>
      <c r="G19" s="33" t="s">
        <v>1345</v>
      </c>
      <c r="H19" s="33" t="s">
        <v>1346</v>
      </c>
      <c r="I19" s="33" t="s">
        <v>1280</v>
      </c>
      <c r="J19" s="33" t="s">
        <v>1347</v>
      </c>
      <c r="K19" s="33">
        <v>52</v>
      </c>
      <c r="L19" s="33" t="s">
        <v>1348</v>
      </c>
      <c r="M19" s="33" t="s">
        <v>601</v>
      </c>
      <c r="N19" s="33" t="s">
        <v>31</v>
      </c>
      <c r="O19" s="33" t="s">
        <v>1339</v>
      </c>
      <c r="P19" s="33">
        <v>206115</v>
      </c>
      <c r="Q19" s="34">
        <v>1338633275</v>
      </c>
      <c r="R19" s="33" t="s">
        <v>49</v>
      </c>
      <c r="S19" s="33"/>
    </row>
    <row r="20" spans="1:19" ht="120" x14ac:dyDescent="0.25">
      <c r="A20" s="33" t="s">
        <v>1784</v>
      </c>
      <c r="B20" s="33" t="s">
        <v>504</v>
      </c>
      <c r="C20" s="33" t="s">
        <v>184</v>
      </c>
      <c r="D20" s="33" t="s">
        <v>24</v>
      </c>
      <c r="E20" s="33" t="s">
        <v>123</v>
      </c>
      <c r="F20" s="33" t="s">
        <v>124</v>
      </c>
      <c r="G20" s="33" t="s">
        <v>617</v>
      </c>
      <c r="H20" s="33"/>
      <c r="I20" s="33" t="s">
        <v>1318</v>
      </c>
      <c r="J20" s="33" t="s">
        <v>1319</v>
      </c>
      <c r="K20" s="33">
        <v>18</v>
      </c>
      <c r="L20" s="33" t="s">
        <v>1320</v>
      </c>
      <c r="M20" s="33" t="s">
        <v>30</v>
      </c>
      <c r="N20" s="33" t="s">
        <v>31</v>
      </c>
      <c r="O20" s="33" t="s">
        <v>511</v>
      </c>
      <c r="P20" s="33">
        <v>200</v>
      </c>
      <c r="Q20" s="34">
        <v>260000000</v>
      </c>
      <c r="R20" s="33" t="s">
        <v>49</v>
      </c>
      <c r="S20" s="33"/>
    </row>
    <row r="21" spans="1:19" ht="135" x14ac:dyDescent="0.25">
      <c r="A21" s="33" t="s">
        <v>1785</v>
      </c>
      <c r="B21" s="33" t="s">
        <v>504</v>
      </c>
      <c r="C21" s="33" t="s">
        <v>184</v>
      </c>
      <c r="D21" s="33" t="s">
        <v>24</v>
      </c>
      <c r="E21" s="33" t="s">
        <v>930</v>
      </c>
      <c r="F21" s="33" t="s">
        <v>1321</v>
      </c>
      <c r="G21" s="33" t="s">
        <v>2060</v>
      </c>
      <c r="H21" s="33"/>
      <c r="I21" s="33" t="s">
        <v>1321</v>
      </c>
      <c r="J21" s="33" t="s">
        <v>1322</v>
      </c>
      <c r="K21" s="33">
        <v>18</v>
      </c>
      <c r="L21" s="33" t="s">
        <v>1323</v>
      </c>
      <c r="M21" s="33" t="s">
        <v>601</v>
      </c>
      <c r="N21" s="33" t="s">
        <v>31</v>
      </c>
      <c r="O21" s="33" t="s">
        <v>511</v>
      </c>
      <c r="P21" s="33">
        <v>170</v>
      </c>
      <c r="Q21" s="34">
        <v>280000000</v>
      </c>
      <c r="R21" s="33" t="s">
        <v>49</v>
      </c>
      <c r="S21" s="33" t="s">
        <v>1324</v>
      </c>
    </row>
    <row r="22" spans="1:19" ht="90" x14ac:dyDescent="0.25">
      <c r="A22" s="33" t="s">
        <v>1786</v>
      </c>
      <c r="B22" s="33" t="s">
        <v>504</v>
      </c>
      <c r="C22" s="33" t="s">
        <v>184</v>
      </c>
      <c r="D22" s="33" t="s">
        <v>24</v>
      </c>
      <c r="E22" s="33" t="s">
        <v>25</v>
      </c>
      <c r="F22" s="33" t="s">
        <v>1496</v>
      </c>
      <c r="G22" s="33" t="s">
        <v>1064</v>
      </c>
      <c r="H22" s="33"/>
      <c r="I22" s="33" t="s">
        <v>115</v>
      </c>
      <c r="J22" s="33" t="s">
        <v>1497</v>
      </c>
      <c r="K22" s="33">
        <v>60</v>
      </c>
      <c r="L22" s="33" t="s">
        <v>1498</v>
      </c>
      <c r="M22" s="33" t="s">
        <v>601</v>
      </c>
      <c r="N22" s="33" t="s">
        <v>31</v>
      </c>
      <c r="O22" s="33" t="s">
        <v>504</v>
      </c>
      <c r="P22" s="33">
        <v>300</v>
      </c>
      <c r="Q22" s="34">
        <v>150000000</v>
      </c>
      <c r="R22" s="33" t="s">
        <v>49</v>
      </c>
      <c r="S22" s="33"/>
    </row>
    <row r="23" spans="1:19" ht="60" x14ac:dyDescent="0.25">
      <c r="A23" s="33" t="s">
        <v>1787</v>
      </c>
      <c r="B23" s="33" t="s">
        <v>212</v>
      </c>
      <c r="C23" s="33" t="s">
        <v>228</v>
      </c>
      <c r="D23" s="33" t="s">
        <v>81</v>
      </c>
      <c r="E23" s="33" t="s">
        <v>283</v>
      </c>
      <c r="F23" s="33" t="s">
        <v>1515</v>
      </c>
      <c r="G23" s="33" t="s">
        <v>285</v>
      </c>
      <c r="H23" s="33"/>
      <c r="I23" s="33" t="s">
        <v>1516</v>
      </c>
      <c r="J23" s="33" t="s">
        <v>1517</v>
      </c>
      <c r="K23" s="33">
        <v>40</v>
      </c>
      <c r="L23" s="33" t="s">
        <v>1518</v>
      </c>
      <c r="M23" s="33" t="s">
        <v>601</v>
      </c>
      <c r="N23" s="33" t="s">
        <v>31</v>
      </c>
      <c r="O23" s="33" t="s">
        <v>212</v>
      </c>
      <c r="P23" s="33">
        <v>87687</v>
      </c>
      <c r="Q23" s="34">
        <v>656000000</v>
      </c>
      <c r="R23" s="33" t="s">
        <v>49</v>
      </c>
      <c r="S23" s="33"/>
    </row>
    <row r="24" spans="1:19" ht="120" customHeight="1" x14ac:dyDescent="0.25">
      <c r="A24" s="33" t="s">
        <v>1788</v>
      </c>
      <c r="B24" s="33" t="s">
        <v>779</v>
      </c>
      <c r="C24" s="33" t="s">
        <v>228</v>
      </c>
      <c r="D24" s="33" t="s">
        <v>81</v>
      </c>
      <c r="E24" s="33" t="s">
        <v>82</v>
      </c>
      <c r="F24" s="33" t="s">
        <v>780</v>
      </c>
      <c r="G24" s="33" t="s">
        <v>781</v>
      </c>
      <c r="H24" s="33" t="s">
        <v>1349</v>
      </c>
      <c r="I24" s="33" t="s">
        <v>1350</v>
      </c>
      <c r="J24" s="33" t="s">
        <v>1351</v>
      </c>
      <c r="K24" s="33">
        <v>15</v>
      </c>
      <c r="L24" s="33" t="s">
        <v>1352</v>
      </c>
      <c r="M24" s="33" t="s">
        <v>55</v>
      </c>
      <c r="N24" s="33" t="s">
        <v>31</v>
      </c>
      <c r="O24" s="33" t="s">
        <v>779</v>
      </c>
      <c r="P24" s="33">
        <v>500</v>
      </c>
      <c r="Q24" s="34">
        <v>225000000</v>
      </c>
      <c r="R24" s="33" t="s">
        <v>49</v>
      </c>
      <c r="S24" s="33"/>
    </row>
    <row r="25" spans="1:19" ht="114.75" customHeight="1" x14ac:dyDescent="0.25">
      <c r="A25" s="33" t="s">
        <v>1789</v>
      </c>
      <c r="B25" s="33" t="s">
        <v>779</v>
      </c>
      <c r="C25" s="33" t="s">
        <v>228</v>
      </c>
      <c r="D25" s="33" t="s">
        <v>81</v>
      </c>
      <c r="E25" s="33" t="s">
        <v>82</v>
      </c>
      <c r="F25" s="33" t="s">
        <v>788</v>
      </c>
      <c r="G25" s="33" t="s">
        <v>789</v>
      </c>
      <c r="H25" s="33" t="s">
        <v>1353</v>
      </c>
      <c r="I25" s="33" t="s">
        <v>1354</v>
      </c>
      <c r="J25" s="33" t="s">
        <v>1355</v>
      </c>
      <c r="K25" s="33">
        <v>25</v>
      </c>
      <c r="L25" s="33" t="s">
        <v>1356</v>
      </c>
      <c r="M25" s="33" t="s">
        <v>55</v>
      </c>
      <c r="N25" s="33" t="s">
        <v>31</v>
      </c>
      <c r="O25" s="33" t="s">
        <v>784</v>
      </c>
      <c r="P25" s="33">
        <v>100</v>
      </c>
      <c r="Q25" s="34">
        <v>375000000</v>
      </c>
      <c r="R25" s="33" t="s">
        <v>49</v>
      </c>
      <c r="S25" s="33"/>
    </row>
    <row r="26" spans="1:19" ht="69.75" customHeight="1" x14ac:dyDescent="0.25">
      <c r="A26" s="33" t="s">
        <v>1790</v>
      </c>
      <c r="B26" s="33" t="s">
        <v>779</v>
      </c>
      <c r="C26" s="33" t="s">
        <v>228</v>
      </c>
      <c r="D26" s="33" t="s">
        <v>81</v>
      </c>
      <c r="E26" s="33" t="s">
        <v>82</v>
      </c>
      <c r="F26" s="33" t="s">
        <v>780</v>
      </c>
      <c r="G26" s="33" t="s">
        <v>781</v>
      </c>
      <c r="H26" s="33" t="s">
        <v>1357</v>
      </c>
      <c r="I26" s="33" t="s">
        <v>1358</v>
      </c>
      <c r="J26" s="33" t="s">
        <v>1355</v>
      </c>
      <c r="K26" s="33">
        <v>15</v>
      </c>
      <c r="L26" s="33" t="s">
        <v>1359</v>
      </c>
      <c r="M26" s="33" t="s">
        <v>55</v>
      </c>
      <c r="N26" s="33"/>
      <c r="O26" s="33"/>
      <c r="P26" s="33"/>
      <c r="Q26" s="34">
        <v>225000000</v>
      </c>
      <c r="R26" s="33" t="s">
        <v>49</v>
      </c>
      <c r="S26" s="33"/>
    </row>
    <row r="27" spans="1:19" ht="63.75" customHeight="1" x14ac:dyDescent="0.25">
      <c r="A27" s="33" t="s">
        <v>1791</v>
      </c>
      <c r="B27" s="33" t="s">
        <v>779</v>
      </c>
      <c r="C27" s="33" t="s">
        <v>228</v>
      </c>
      <c r="D27" s="33" t="s">
        <v>81</v>
      </c>
      <c r="E27" s="33" t="s">
        <v>82</v>
      </c>
      <c r="F27" s="33" t="s">
        <v>780</v>
      </c>
      <c r="G27" s="33" t="s">
        <v>793</v>
      </c>
      <c r="H27" s="33" t="s">
        <v>1360</v>
      </c>
      <c r="I27" s="33" t="s">
        <v>1361</v>
      </c>
      <c r="J27" s="33" t="s">
        <v>1355</v>
      </c>
      <c r="K27" s="33">
        <v>15</v>
      </c>
      <c r="L27" s="33" t="s">
        <v>1362</v>
      </c>
      <c r="M27" s="33" t="s">
        <v>55</v>
      </c>
      <c r="N27" s="33" t="s">
        <v>31</v>
      </c>
      <c r="O27" s="33" t="s">
        <v>784</v>
      </c>
      <c r="P27" s="33">
        <v>50</v>
      </c>
      <c r="Q27" s="34">
        <v>225000000</v>
      </c>
      <c r="R27" s="33" t="s">
        <v>49</v>
      </c>
      <c r="S27" s="33"/>
    </row>
    <row r="28" spans="1:19" ht="60" customHeight="1" x14ac:dyDescent="0.25">
      <c r="A28" s="33" t="s">
        <v>1792</v>
      </c>
      <c r="B28" s="33" t="s">
        <v>779</v>
      </c>
      <c r="C28" s="33" t="s">
        <v>228</v>
      </c>
      <c r="D28" s="33" t="s">
        <v>81</v>
      </c>
      <c r="E28" s="33" t="s">
        <v>82</v>
      </c>
      <c r="F28" s="33" t="s">
        <v>785</v>
      </c>
      <c r="G28" s="33" t="s">
        <v>1363</v>
      </c>
      <c r="H28" s="33" t="s">
        <v>1364</v>
      </c>
      <c r="I28" s="33" t="s">
        <v>1365</v>
      </c>
      <c r="J28" s="33" t="s">
        <v>1355</v>
      </c>
      <c r="K28" s="33">
        <v>16</v>
      </c>
      <c r="L28" s="33" t="s">
        <v>1366</v>
      </c>
      <c r="M28" s="33" t="s">
        <v>55</v>
      </c>
      <c r="N28" s="33" t="s">
        <v>31</v>
      </c>
      <c r="O28" s="33" t="s">
        <v>784</v>
      </c>
      <c r="P28" s="33">
        <v>500</v>
      </c>
      <c r="Q28" s="34">
        <v>215000000</v>
      </c>
      <c r="R28" s="33" t="s">
        <v>49</v>
      </c>
      <c r="S28" s="33" t="s">
        <v>1367</v>
      </c>
    </row>
    <row r="29" spans="1:19" ht="57.75" customHeight="1" x14ac:dyDescent="0.25">
      <c r="A29" s="33" t="s">
        <v>1793</v>
      </c>
      <c r="B29" s="33" t="s">
        <v>779</v>
      </c>
      <c r="C29" s="33" t="s">
        <v>228</v>
      </c>
      <c r="D29" s="33" t="s">
        <v>81</v>
      </c>
      <c r="E29" s="33" t="s">
        <v>82</v>
      </c>
      <c r="F29" s="33" t="s">
        <v>780</v>
      </c>
      <c r="G29" s="33" t="s">
        <v>1368</v>
      </c>
      <c r="H29" s="33" t="s">
        <v>1369</v>
      </c>
      <c r="I29" s="33" t="s">
        <v>1354</v>
      </c>
      <c r="J29" s="33" t="s">
        <v>1370</v>
      </c>
      <c r="K29" s="33">
        <v>15</v>
      </c>
      <c r="L29" s="33" t="s">
        <v>1371</v>
      </c>
      <c r="M29" s="33" t="s">
        <v>55</v>
      </c>
      <c r="N29" s="33" t="s">
        <v>31</v>
      </c>
      <c r="O29" s="33" t="s">
        <v>784</v>
      </c>
      <c r="P29" s="33">
        <v>100</v>
      </c>
      <c r="Q29" s="34">
        <v>225000000</v>
      </c>
      <c r="R29" s="33" t="s">
        <v>49</v>
      </c>
      <c r="S29" s="33"/>
    </row>
    <row r="30" spans="1:19" ht="54" customHeight="1" x14ac:dyDescent="0.25">
      <c r="A30" s="33" t="s">
        <v>1794</v>
      </c>
      <c r="B30" s="33" t="s">
        <v>779</v>
      </c>
      <c r="C30" s="33" t="s">
        <v>228</v>
      </c>
      <c r="D30" s="33" t="s">
        <v>81</v>
      </c>
      <c r="E30" s="33" t="s">
        <v>82</v>
      </c>
      <c r="F30" s="33" t="s">
        <v>785</v>
      </c>
      <c r="G30" s="33" t="s">
        <v>781</v>
      </c>
      <c r="H30" s="33" t="s">
        <v>1372</v>
      </c>
      <c r="I30" s="33" t="s">
        <v>1373</v>
      </c>
      <c r="J30" s="33" t="s">
        <v>1374</v>
      </c>
      <c r="K30" s="33">
        <v>17</v>
      </c>
      <c r="L30" s="33" t="s">
        <v>1375</v>
      </c>
      <c r="M30" s="33" t="s">
        <v>55</v>
      </c>
      <c r="N30" s="33" t="s">
        <v>31</v>
      </c>
      <c r="O30" s="33" t="s">
        <v>784</v>
      </c>
      <c r="P30" s="33">
        <v>100</v>
      </c>
      <c r="Q30" s="34">
        <v>255000000</v>
      </c>
      <c r="R30" s="33" t="s">
        <v>49</v>
      </c>
      <c r="S30" s="33"/>
    </row>
    <row r="31" spans="1:19" ht="150" x14ac:dyDescent="0.25">
      <c r="A31" s="33" t="s">
        <v>1795</v>
      </c>
      <c r="B31" s="33" t="s">
        <v>1382</v>
      </c>
      <c r="C31" s="33" t="s">
        <v>184</v>
      </c>
      <c r="D31" s="33" t="s">
        <v>64</v>
      </c>
      <c r="E31" s="33" t="s">
        <v>115</v>
      </c>
      <c r="F31" s="33" t="s">
        <v>1480</v>
      </c>
      <c r="G31" s="33" t="s">
        <v>908</v>
      </c>
      <c r="H31" s="33" t="s">
        <v>1481</v>
      </c>
      <c r="I31" s="33" t="s">
        <v>1482</v>
      </c>
      <c r="J31" s="33" t="s">
        <v>1483</v>
      </c>
      <c r="K31" s="33">
        <v>39.700000000000003</v>
      </c>
      <c r="L31" s="33" t="s">
        <v>1484</v>
      </c>
      <c r="M31" s="33" t="s">
        <v>30</v>
      </c>
      <c r="N31" s="33" t="s">
        <v>31</v>
      </c>
      <c r="O31" s="33" t="s">
        <v>178</v>
      </c>
      <c r="P31" s="33">
        <v>15508</v>
      </c>
      <c r="Q31" s="34">
        <v>150000000</v>
      </c>
      <c r="R31" s="33" t="s">
        <v>43</v>
      </c>
      <c r="S31" s="33" t="s">
        <v>1463</v>
      </c>
    </row>
    <row r="32" spans="1:19" ht="105" x14ac:dyDescent="0.25">
      <c r="A32" s="33" t="s">
        <v>1796</v>
      </c>
      <c r="B32" s="33" t="s">
        <v>518</v>
      </c>
      <c r="C32" s="33" t="s">
        <v>502</v>
      </c>
      <c r="D32" s="33" t="s">
        <v>34</v>
      </c>
      <c r="E32" s="33" t="s">
        <v>34</v>
      </c>
      <c r="F32" s="33" t="s">
        <v>1325</v>
      </c>
      <c r="G32" s="33" t="s">
        <v>534</v>
      </c>
      <c r="H32" s="33"/>
      <c r="I32" s="33" t="s">
        <v>1326</v>
      </c>
      <c r="J32" s="33" t="s">
        <v>1327</v>
      </c>
      <c r="K32" s="33">
        <v>15</v>
      </c>
      <c r="L32" s="33" t="s">
        <v>1328</v>
      </c>
      <c r="M32" s="33" t="s">
        <v>30</v>
      </c>
      <c r="N32" s="33" t="s">
        <v>31</v>
      </c>
      <c r="O32" s="33" t="s">
        <v>518</v>
      </c>
      <c r="P32" s="33">
        <v>300</v>
      </c>
      <c r="Q32" s="34">
        <v>3000000</v>
      </c>
      <c r="R32" s="33" t="s">
        <v>43</v>
      </c>
      <c r="S32" s="33"/>
    </row>
    <row r="33" spans="1:19" ht="405" x14ac:dyDescent="0.25">
      <c r="A33" s="33" t="s">
        <v>1797</v>
      </c>
      <c r="B33" s="33" t="s">
        <v>1382</v>
      </c>
      <c r="C33" s="33" t="s">
        <v>184</v>
      </c>
      <c r="D33" s="33" t="s">
        <v>125</v>
      </c>
      <c r="E33" s="33" t="s">
        <v>125</v>
      </c>
      <c r="F33" s="33" t="s">
        <v>221</v>
      </c>
      <c r="G33" s="33" t="s">
        <v>915</v>
      </c>
      <c r="H33" s="33" t="s">
        <v>1485</v>
      </c>
      <c r="I33" s="33" t="s">
        <v>1486</v>
      </c>
      <c r="J33" s="33" t="s">
        <v>1487</v>
      </c>
      <c r="K33" s="33">
        <v>18</v>
      </c>
      <c r="L33" s="33" t="s">
        <v>1488</v>
      </c>
      <c r="M33" s="33" t="s">
        <v>30</v>
      </c>
      <c r="N33" s="33" t="s">
        <v>31</v>
      </c>
      <c r="O33" s="33" t="s">
        <v>178</v>
      </c>
      <c r="P33" s="33">
        <v>23735</v>
      </c>
      <c r="Q33" s="34">
        <v>91000000</v>
      </c>
      <c r="R33" s="33" t="s">
        <v>43</v>
      </c>
      <c r="S33" s="33" t="s">
        <v>1463</v>
      </c>
    </row>
    <row r="34" spans="1:19" ht="60" x14ac:dyDescent="0.25">
      <c r="A34" s="33" t="s">
        <v>1798</v>
      </c>
      <c r="B34" s="33" t="s">
        <v>1382</v>
      </c>
      <c r="C34" s="33" t="s">
        <v>184</v>
      </c>
      <c r="D34" s="33" t="s">
        <v>24</v>
      </c>
      <c r="E34" s="33" t="s">
        <v>25</v>
      </c>
      <c r="F34" s="33" t="s">
        <v>104</v>
      </c>
      <c r="G34" s="33" t="s">
        <v>1449</v>
      </c>
      <c r="H34" s="33" t="s">
        <v>1450</v>
      </c>
      <c r="I34" s="33" t="s">
        <v>1451</v>
      </c>
      <c r="J34" s="33" t="s">
        <v>1452</v>
      </c>
      <c r="K34" s="33">
        <v>23</v>
      </c>
      <c r="L34" s="33" t="s">
        <v>1453</v>
      </c>
      <c r="M34" s="33" t="s">
        <v>55</v>
      </c>
      <c r="N34" s="33" t="s">
        <v>31</v>
      </c>
      <c r="O34" s="33" t="s">
        <v>178</v>
      </c>
      <c r="P34" s="33">
        <v>163745</v>
      </c>
      <c r="Q34" s="34">
        <v>157000000</v>
      </c>
      <c r="R34" s="33" t="s">
        <v>43</v>
      </c>
      <c r="S34" s="33" t="s">
        <v>1454</v>
      </c>
    </row>
    <row r="35" spans="1:19" ht="60" x14ac:dyDescent="0.25">
      <c r="A35" s="33" t="s">
        <v>1799</v>
      </c>
      <c r="B35" s="33" t="s">
        <v>1382</v>
      </c>
      <c r="C35" s="33" t="s">
        <v>184</v>
      </c>
      <c r="D35" s="33" t="s">
        <v>24</v>
      </c>
      <c r="E35" s="33" t="s">
        <v>25</v>
      </c>
      <c r="F35" s="33" t="s">
        <v>26</v>
      </c>
      <c r="G35" s="33" t="s">
        <v>197</v>
      </c>
      <c r="H35" s="33" t="s">
        <v>1455</v>
      </c>
      <c r="I35" s="33" t="s">
        <v>1456</v>
      </c>
      <c r="J35" s="33" t="s">
        <v>1452</v>
      </c>
      <c r="K35" s="33">
        <v>31</v>
      </c>
      <c r="L35" s="33" t="s">
        <v>1453</v>
      </c>
      <c r="M35" s="33" t="s">
        <v>55</v>
      </c>
      <c r="N35" s="33" t="s">
        <v>31</v>
      </c>
      <c r="O35" s="33" t="s">
        <v>178</v>
      </c>
      <c r="P35" s="33">
        <v>163745</v>
      </c>
      <c r="Q35" s="34">
        <v>157000000</v>
      </c>
      <c r="R35" s="33" t="s">
        <v>43</v>
      </c>
      <c r="S35" s="33" t="s">
        <v>1457</v>
      </c>
    </row>
    <row r="36" spans="1:19" ht="195" x14ac:dyDescent="0.25">
      <c r="A36" s="33" t="s">
        <v>1800</v>
      </c>
      <c r="B36" s="33" t="s">
        <v>1382</v>
      </c>
      <c r="C36" s="33" t="s">
        <v>184</v>
      </c>
      <c r="D36" s="33" t="s">
        <v>24</v>
      </c>
      <c r="E36" s="33" t="s">
        <v>25</v>
      </c>
      <c r="F36" s="33" t="s">
        <v>1241</v>
      </c>
      <c r="G36" s="33" t="s">
        <v>1458</v>
      </c>
      <c r="H36" s="33" t="s">
        <v>1459</v>
      </c>
      <c r="I36" s="33" t="s">
        <v>1460</v>
      </c>
      <c r="J36" s="33" t="s">
        <v>1461</v>
      </c>
      <c r="K36" s="33">
        <v>81.900000000000006</v>
      </c>
      <c r="L36" s="33" t="s">
        <v>1462</v>
      </c>
      <c r="M36" s="33" t="s">
        <v>30</v>
      </c>
      <c r="N36" s="33" t="s">
        <v>31</v>
      </c>
      <c r="O36" s="33" t="s">
        <v>178</v>
      </c>
      <c r="P36" s="33">
        <v>163745</v>
      </c>
      <c r="Q36" s="34">
        <v>157000</v>
      </c>
      <c r="R36" s="33" t="s">
        <v>43</v>
      </c>
      <c r="S36" s="33" t="s">
        <v>1463</v>
      </c>
    </row>
    <row r="37" spans="1:19" ht="390" x14ac:dyDescent="0.25">
      <c r="A37" s="33" t="s">
        <v>1801</v>
      </c>
      <c r="B37" s="33" t="s">
        <v>1382</v>
      </c>
      <c r="C37" s="33" t="s">
        <v>184</v>
      </c>
      <c r="D37" s="33" t="s">
        <v>24</v>
      </c>
      <c r="E37" s="33" t="s">
        <v>25</v>
      </c>
      <c r="F37" s="33" t="s">
        <v>57</v>
      </c>
      <c r="G37" s="33" t="s">
        <v>1464</v>
      </c>
      <c r="H37" s="33" t="s">
        <v>1465</v>
      </c>
      <c r="I37" s="33" t="s">
        <v>1466</v>
      </c>
      <c r="J37" s="33" t="s">
        <v>1467</v>
      </c>
      <c r="K37" s="33">
        <v>16.5</v>
      </c>
      <c r="L37" s="33" t="s">
        <v>204</v>
      </c>
      <c r="M37" s="33" t="s">
        <v>30</v>
      </c>
      <c r="N37" s="33" t="s">
        <v>31</v>
      </c>
      <c r="O37" s="33" t="s">
        <v>178</v>
      </c>
      <c r="P37" s="33">
        <v>163745</v>
      </c>
      <c r="Q37" s="34">
        <v>139000000</v>
      </c>
      <c r="R37" s="33" t="s">
        <v>43</v>
      </c>
      <c r="S37" s="33" t="s">
        <v>1463</v>
      </c>
    </row>
    <row r="38" spans="1:19" ht="60" x14ac:dyDescent="0.25">
      <c r="A38" s="33" t="s">
        <v>1802</v>
      </c>
      <c r="B38" s="33" t="s">
        <v>1382</v>
      </c>
      <c r="C38" s="33" t="s">
        <v>184</v>
      </c>
      <c r="D38" s="33" t="s">
        <v>24</v>
      </c>
      <c r="E38" s="33" t="s">
        <v>591</v>
      </c>
      <c r="F38" s="33" t="s">
        <v>1241</v>
      </c>
      <c r="G38" s="33" t="s">
        <v>1458</v>
      </c>
      <c r="H38" s="33" t="s">
        <v>1468</v>
      </c>
      <c r="I38" s="33" t="s">
        <v>1469</v>
      </c>
      <c r="J38" s="33" t="s">
        <v>1470</v>
      </c>
      <c r="K38" s="33">
        <v>24.2</v>
      </c>
      <c r="L38" s="33" t="s">
        <v>934</v>
      </c>
      <c r="M38" s="33" t="s">
        <v>30</v>
      </c>
      <c r="N38" s="33" t="s">
        <v>31</v>
      </c>
      <c r="O38" s="33" t="s">
        <v>178</v>
      </c>
      <c r="P38" s="33">
        <v>163745</v>
      </c>
      <c r="Q38" s="34">
        <v>150000000</v>
      </c>
      <c r="R38" s="33" t="s">
        <v>43</v>
      </c>
      <c r="S38" s="33" t="s">
        <v>1463</v>
      </c>
    </row>
    <row r="39" spans="1:19" ht="285" x14ac:dyDescent="0.25">
      <c r="A39" s="33" t="s">
        <v>1803</v>
      </c>
      <c r="B39" s="33" t="s">
        <v>1382</v>
      </c>
      <c r="C39" s="33" t="s">
        <v>184</v>
      </c>
      <c r="D39" s="33" t="s">
        <v>24</v>
      </c>
      <c r="E39" s="33" t="s">
        <v>25</v>
      </c>
      <c r="F39" s="33" t="s">
        <v>122</v>
      </c>
      <c r="G39" s="33" t="s">
        <v>200</v>
      </c>
      <c r="H39" s="33" t="s">
        <v>1471</v>
      </c>
      <c r="I39" s="33" t="s">
        <v>1466</v>
      </c>
      <c r="J39" s="33" t="s">
        <v>1472</v>
      </c>
      <c r="K39" s="33">
        <v>25.6</v>
      </c>
      <c r="L39" s="33" t="s">
        <v>1473</v>
      </c>
      <c r="M39" s="33" t="s">
        <v>30</v>
      </c>
      <c r="N39" s="33" t="s">
        <v>31</v>
      </c>
      <c r="O39" s="33" t="s">
        <v>178</v>
      </c>
      <c r="P39" s="33">
        <v>163745</v>
      </c>
      <c r="Q39" s="34">
        <v>80828577.140000001</v>
      </c>
      <c r="R39" s="33" t="s">
        <v>43</v>
      </c>
      <c r="S39" s="33" t="s">
        <v>1463</v>
      </c>
    </row>
    <row r="40" spans="1:19" ht="270" x14ac:dyDescent="0.25">
      <c r="A40" s="33" t="s">
        <v>1804</v>
      </c>
      <c r="B40" s="33" t="s">
        <v>1382</v>
      </c>
      <c r="C40" s="33" t="s">
        <v>184</v>
      </c>
      <c r="D40" s="33" t="s">
        <v>24</v>
      </c>
      <c r="E40" s="33" t="s">
        <v>25</v>
      </c>
      <c r="F40" s="33" t="s">
        <v>122</v>
      </c>
      <c r="G40" s="33" t="s">
        <v>200</v>
      </c>
      <c r="H40" s="33" t="s">
        <v>1474</v>
      </c>
      <c r="I40" s="33" t="s">
        <v>1475</v>
      </c>
      <c r="J40" s="33" t="s">
        <v>1476</v>
      </c>
      <c r="K40" s="33">
        <v>15.7</v>
      </c>
      <c r="L40" s="33" t="s">
        <v>1462</v>
      </c>
      <c r="M40" s="33" t="s">
        <v>30</v>
      </c>
      <c r="N40" s="33" t="s">
        <v>31</v>
      </c>
      <c r="O40" s="33" t="s">
        <v>178</v>
      </c>
      <c r="P40" s="33">
        <v>163745</v>
      </c>
      <c r="Q40" s="34">
        <v>149500000</v>
      </c>
      <c r="R40" s="33" t="s">
        <v>43</v>
      </c>
      <c r="S40" s="33" t="s">
        <v>1463</v>
      </c>
    </row>
    <row r="41" spans="1:19" ht="285" x14ac:dyDescent="0.25">
      <c r="A41" s="33" t="s">
        <v>1805</v>
      </c>
      <c r="B41" s="33" t="s">
        <v>1382</v>
      </c>
      <c r="C41" s="33" t="s">
        <v>184</v>
      </c>
      <c r="D41" s="33" t="s">
        <v>24</v>
      </c>
      <c r="E41" s="33" t="s">
        <v>25</v>
      </c>
      <c r="F41" s="33" t="s">
        <v>1477</v>
      </c>
      <c r="G41" s="33" t="s">
        <v>200</v>
      </c>
      <c r="H41" s="33" t="s">
        <v>1478</v>
      </c>
      <c r="I41" s="33" t="s">
        <v>1460</v>
      </c>
      <c r="J41" s="33" t="s">
        <v>1479</v>
      </c>
      <c r="K41" s="33">
        <v>92.1</v>
      </c>
      <c r="L41" s="33" t="s">
        <v>1462</v>
      </c>
      <c r="M41" s="33" t="s">
        <v>30</v>
      </c>
      <c r="N41" s="33" t="s">
        <v>31</v>
      </c>
      <c r="O41" s="33" t="s">
        <v>178</v>
      </c>
      <c r="P41" s="33">
        <v>163745</v>
      </c>
      <c r="Q41" s="34">
        <v>149800000</v>
      </c>
      <c r="R41" s="33" t="s">
        <v>43</v>
      </c>
      <c r="S41" s="33" t="s">
        <v>1463</v>
      </c>
    </row>
    <row r="42" spans="1:19" ht="180" x14ac:dyDescent="0.25">
      <c r="A42" s="33" t="s">
        <v>1806</v>
      </c>
      <c r="B42" s="33" t="s">
        <v>1382</v>
      </c>
      <c r="C42" s="33" t="s">
        <v>184</v>
      </c>
      <c r="D42" s="33" t="s">
        <v>24</v>
      </c>
      <c r="E42" s="33" t="s">
        <v>25</v>
      </c>
      <c r="F42" s="33" t="s">
        <v>57</v>
      </c>
      <c r="G42" s="33" t="s">
        <v>1464</v>
      </c>
      <c r="H42" s="33" t="s">
        <v>1489</v>
      </c>
      <c r="I42" s="33" t="s">
        <v>1490</v>
      </c>
      <c r="J42" s="33" t="s">
        <v>1491</v>
      </c>
      <c r="K42" s="33">
        <v>33.799999999999997</v>
      </c>
      <c r="L42" s="33" t="s">
        <v>1462</v>
      </c>
      <c r="M42" s="33" t="s">
        <v>30</v>
      </c>
      <c r="N42" s="33" t="s">
        <v>31</v>
      </c>
      <c r="O42" s="33" t="s">
        <v>1492</v>
      </c>
      <c r="P42" s="33">
        <v>163745</v>
      </c>
      <c r="Q42" s="34">
        <v>150000000</v>
      </c>
      <c r="R42" s="33" t="s">
        <v>43</v>
      </c>
      <c r="S42" s="33" t="s">
        <v>1463</v>
      </c>
    </row>
    <row r="43" spans="1:19" ht="150" x14ac:dyDescent="0.25">
      <c r="A43" s="33" t="s">
        <v>1807</v>
      </c>
      <c r="B43" s="33" t="s">
        <v>1382</v>
      </c>
      <c r="C43" s="33" t="s">
        <v>184</v>
      </c>
      <c r="D43" s="33" t="s">
        <v>24</v>
      </c>
      <c r="E43" s="33" t="s">
        <v>25</v>
      </c>
      <c r="F43" s="33" t="s">
        <v>57</v>
      </c>
      <c r="G43" s="33" t="s">
        <v>197</v>
      </c>
      <c r="H43" s="33" t="s">
        <v>1493</v>
      </c>
      <c r="I43" s="33" t="s">
        <v>1494</v>
      </c>
      <c r="J43" s="33" t="s">
        <v>1495</v>
      </c>
      <c r="K43" s="33">
        <v>14.85</v>
      </c>
      <c r="L43" s="33" t="s">
        <v>1462</v>
      </c>
      <c r="M43" s="33" t="s">
        <v>30</v>
      </c>
      <c r="N43" s="33" t="s">
        <v>31</v>
      </c>
      <c r="O43" s="33" t="s">
        <v>178</v>
      </c>
      <c r="P43" s="33">
        <v>163745</v>
      </c>
      <c r="Q43" s="34">
        <v>149900000</v>
      </c>
      <c r="R43" s="33" t="s">
        <v>43</v>
      </c>
      <c r="S43" s="33" t="s">
        <v>1463</v>
      </c>
    </row>
    <row r="44" spans="1:19" ht="120" x14ac:dyDescent="0.25">
      <c r="A44" s="33" t="s">
        <v>1808</v>
      </c>
      <c r="B44" s="33" t="s">
        <v>1382</v>
      </c>
      <c r="C44" s="33" t="s">
        <v>184</v>
      </c>
      <c r="D44" s="33" t="s">
        <v>24</v>
      </c>
      <c r="E44" s="33" t="s">
        <v>97</v>
      </c>
      <c r="F44" s="33" t="s">
        <v>1503</v>
      </c>
      <c r="G44" s="33" t="s">
        <v>1504</v>
      </c>
      <c r="H44" s="33" t="s">
        <v>1505</v>
      </c>
      <c r="I44" s="33" t="s">
        <v>1506</v>
      </c>
      <c r="J44" s="33" t="s">
        <v>1507</v>
      </c>
      <c r="K44" s="33">
        <v>12.3</v>
      </c>
      <c r="L44" s="33" t="s">
        <v>1508</v>
      </c>
      <c r="M44" s="33" t="s">
        <v>30</v>
      </c>
      <c r="N44" s="33" t="s">
        <v>31</v>
      </c>
      <c r="O44" s="33" t="s">
        <v>1509</v>
      </c>
      <c r="P44" s="33">
        <v>163745</v>
      </c>
      <c r="Q44" s="34">
        <v>97860295.400000006</v>
      </c>
      <c r="R44" s="33" t="s">
        <v>43</v>
      </c>
      <c r="S44" s="33" t="s">
        <v>1510</v>
      </c>
    </row>
    <row r="45" spans="1:19" ht="60" x14ac:dyDescent="0.25">
      <c r="A45" s="33" t="s">
        <v>1809</v>
      </c>
      <c r="B45" s="33" t="s">
        <v>1382</v>
      </c>
      <c r="C45" s="33" t="s">
        <v>184</v>
      </c>
      <c r="D45" s="33" t="s">
        <v>24</v>
      </c>
      <c r="E45" s="33" t="s">
        <v>930</v>
      </c>
      <c r="F45" s="33" t="s">
        <v>930</v>
      </c>
      <c r="G45" s="33" t="s">
        <v>1511</v>
      </c>
      <c r="H45" s="33" t="s">
        <v>1512</v>
      </c>
      <c r="I45" s="33" t="s">
        <v>1513</v>
      </c>
      <c r="J45" s="33" t="s">
        <v>1452</v>
      </c>
      <c r="K45" s="33">
        <v>25</v>
      </c>
      <c r="L45" s="33" t="s">
        <v>1453</v>
      </c>
      <c r="M45" s="33" t="s">
        <v>30</v>
      </c>
      <c r="N45" s="33" t="s">
        <v>31</v>
      </c>
      <c r="O45" s="33" t="s">
        <v>178</v>
      </c>
      <c r="P45" s="33">
        <v>163745</v>
      </c>
      <c r="Q45" s="34">
        <v>156920826.59999999</v>
      </c>
      <c r="R45" s="33" t="s">
        <v>43</v>
      </c>
      <c r="S45" s="33" t="s">
        <v>1514</v>
      </c>
    </row>
    <row r="46" spans="1:19" ht="135" x14ac:dyDescent="0.25">
      <c r="A46" s="33" t="s">
        <v>1810</v>
      </c>
      <c r="B46" s="33" t="s">
        <v>1382</v>
      </c>
      <c r="C46" s="33" t="s">
        <v>228</v>
      </c>
      <c r="D46" s="33" t="s">
        <v>81</v>
      </c>
      <c r="E46" s="33" t="s">
        <v>287</v>
      </c>
      <c r="F46" s="33" t="s">
        <v>1247</v>
      </c>
      <c r="G46" s="33" t="s">
        <v>1428</v>
      </c>
      <c r="H46" s="33" t="s">
        <v>1429</v>
      </c>
      <c r="I46" s="33" t="s">
        <v>1430</v>
      </c>
      <c r="J46" s="33" t="s">
        <v>1431</v>
      </c>
      <c r="K46" s="33">
        <v>49</v>
      </c>
      <c r="L46" s="33" t="s">
        <v>1432</v>
      </c>
      <c r="M46" s="33" t="s">
        <v>30</v>
      </c>
      <c r="N46" s="33" t="s">
        <v>31</v>
      </c>
      <c r="O46" s="33" t="s">
        <v>178</v>
      </c>
      <c r="P46" s="33">
        <v>57147</v>
      </c>
      <c r="Q46" s="34">
        <v>82103459.280000001</v>
      </c>
      <c r="R46" s="33" t="s">
        <v>43</v>
      </c>
      <c r="S46" s="33" t="s">
        <v>1433</v>
      </c>
    </row>
    <row r="47" spans="1:19" ht="150" x14ac:dyDescent="0.25">
      <c r="A47" s="33" t="s">
        <v>1811</v>
      </c>
      <c r="B47" s="33" t="s">
        <v>1382</v>
      </c>
      <c r="C47" s="33" t="s">
        <v>228</v>
      </c>
      <c r="D47" s="33" t="s">
        <v>81</v>
      </c>
      <c r="E47" s="33" t="s">
        <v>800</v>
      </c>
      <c r="F47" s="33" t="s">
        <v>1442</v>
      </c>
      <c r="G47" s="33" t="s">
        <v>1443</v>
      </c>
      <c r="H47" s="33" t="s">
        <v>1444</v>
      </c>
      <c r="I47" s="33" t="s">
        <v>1445</v>
      </c>
      <c r="J47" s="33" t="s">
        <v>1446</v>
      </c>
      <c r="K47" s="33">
        <v>97.9</v>
      </c>
      <c r="L47" s="33" t="s">
        <v>1447</v>
      </c>
      <c r="M47" s="33" t="s">
        <v>30</v>
      </c>
      <c r="N47" s="33" t="s">
        <v>31</v>
      </c>
      <c r="O47" s="33" t="s">
        <v>178</v>
      </c>
      <c r="P47" s="33">
        <v>57147</v>
      </c>
      <c r="Q47" s="34">
        <v>128902946.97</v>
      </c>
      <c r="R47" s="33" t="s">
        <v>43</v>
      </c>
      <c r="S47" s="33" t="s">
        <v>1448</v>
      </c>
    </row>
    <row r="48" spans="1:19" ht="60" x14ac:dyDescent="0.25">
      <c r="A48" s="33" t="s">
        <v>1812</v>
      </c>
      <c r="B48" s="33" t="s">
        <v>1382</v>
      </c>
      <c r="C48" s="33" t="s">
        <v>257</v>
      </c>
      <c r="D48" s="33" t="s">
        <v>86</v>
      </c>
      <c r="E48" s="33" t="s">
        <v>86</v>
      </c>
      <c r="F48" s="33" t="s">
        <v>1405</v>
      </c>
      <c r="G48" s="33" t="s">
        <v>1406</v>
      </c>
      <c r="H48" s="33" t="s">
        <v>1407</v>
      </c>
      <c r="I48" s="33" t="s">
        <v>1408</v>
      </c>
      <c r="J48" s="33" t="s">
        <v>1409</v>
      </c>
      <c r="K48" s="33">
        <v>61</v>
      </c>
      <c r="L48" s="33" t="s">
        <v>1410</v>
      </c>
      <c r="M48" s="33" t="s">
        <v>30</v>
      </c>
      <c r="N48" s="33" t="s">
        <v>31</v>
      </c>
      <c r="O48" s="33" t="s">
        <v>178</v>
      </c>
      <c r="P48" s="33">
        <v>69616</v>
      </c>
      <c r="Q48" s="34">
        <v>157000000</v>
      </c>
      <c r="R48" s="33" t="s">
        <v>1411</v>
      </c>
      <c r="S48" s="33" t="s">
        <v>1412</v>
      </c>
    </row>
    <row r="49" spans="1:19" ht="75" x14ac:dyDescent="0.25">
      <c r="A49" s="33" t="s">
        <v>1813</v>
      </c>
      <c r="B49" s="33" t="s">
        <v>1382</v>
      </c>
      <c r="C49" s="33" t="s">
        <v>257</v>
      </c>
      <c r="D49" s="33" t="s">
        <v>86</v>
      </c>
      <c r="E49" s="33" t="s">
        <v>86</v>
      </c>
      <c r="F49" s="33" t="s">
        <v>651</v>
      </c>
      <c r="G49" s="33" t="s">
        <v>1413</v>
      </c>
      <c r="H49" s="33" t="s">
        <v>1414</v>
      </c>
      <c r="I49" s="33" t="s">
        <v>1415</v>
      </c>
      <c r="J49" s="33" t="s">
        <v>1416</v>
      </c>
      <c r="K49" s="33">
        <v>9.8000000000000007</v>
      </c>
      <c r="L49" s="33" t="s">
        <v>1417</v>
      </c>
      <c r="M49" s="33" t="s">
        <v>30</v>
      </c>
      <c r="N49" s="33" t="s">
        <v>31</v>
      </c>
      <c r="O49" s="33" t="s">
        <v>178</v>
      </c>
      <c r="P49" s="33">
        <v>69616</v>
      </c>
      <c r="Q49" s="34">
        <v>97101349.459999993</v>
      </c>
      <c r="R49" s="33" t="s">
        <v>1411</v>
      </c>
      <c r="S49" s="33" t="s">
        <v>1412</v>
      </c>
    </row>
    <row r="50" spans="1:19" ht="60" x14ac:dyDescent="0.25">
      <c r="A50" s="33" t="s">
        <v>1814</v>
      </c>
      <c r="B50" s="33" t="s">
        <v>1382</v>
      </c>
      <c r="C50" s="33" t="s">
        <v>257</v>
      </c>
      <c r="D50" s="33" t="s">
        <v>86</v>
      </c>
      <c r="E50" s="33" t="s">
        <v>86</v>
      </c>
      <c r="F50" s="33" t="s">
        <v>1405</v>
      </c>
      <c r="G50" s="33" t="s">
        <v>1418</v>
      </c>
      <c r="H50" s="33" t="s">
        <v>1419</v>
      </c>
      <c r="I50" s="33" t="s">
        <v>1420</v>
      </c>
      <c r="J50" s="33" t="s">
        <v>1421</v>
      </c>
      <c r="K50" s="33">
        <v>95.5</v>
      </c>
      <c r="L50" s="33" t="s">
        <v>1422</v>
      </c>
      <c r="M50" s="33" t="s">
        <v>30</v>
      </c>
      <c r="N50" s="33" t="s">
        <v>31</v>
      </c>
      <c r="O50" s="33" t="s">
        <v>178</v>
      </c>
      <c r="P50" s="33">
        <v>69616</v>
      </c>
      <c r="Q50" s="34">
        <v>88572141.040000007</v>
      </c>
      <c r="R50" s="33" t="s">
        <v>1411</v>
      </c>
      <c r="S50" s="33" t="s">
        <v>1412</v>
      </c>
    </row>
  </sheetData>
  <autoFilter ref="A3:S50" xr:uid="{4D390332-2036-44EC-9B17-CD5B808A901B}">
    <sortState xmlns:xlrd2="http://schemas.microsoft.com/office/spreadsheetml/2017/richdata2" ref="A4:S50">
      <sortCondition ref="A3:A50"/>
    </sortState>
  </autoFilter>
  <mergeCells count="2">
    <mergeCell ref="A2:S2"/>
    <mergeCell ref="A1:S1"/>
  </mergeCells>
  <phoneticPr fontId="8" type="noConversion"/>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C16EC7-C61C-4854-BFAC-AFC495D6EA5E}">
  <dimension ref="A1:BB32"/>
  <sheetViews>
    <sheetView showGridLines="0" zoomScale="80" zoomScaleNormal="80" workbookViewId="0">
      <selection activeCell="A20" sqref="A20"/>
    </sheetView>
  </sheetViews>
  <sheetFormatPr baseColWidth="10" defaultRowHeight="15" x14ac:dyDescent="0.25"/>
  <cols>
    <col min="1" max="1" width="21.7109375" customWidth="1"/>
    <col min="2" max="2" width="38.85546875" customWidth="1"/>
    <col min="3" max="3" width="13.42578125" customWidth="1"/>
    <col min="4" max="4" width="11.42578125" customWidth="1"/>
    <col min="5" max="5" width="16.28515625" customWidth="1"/>
    <col min="6" max="6" width="13.7109375" customWidth="1"/>
    <col min="7" max="7" width="14.7109375" customWidth="1"/>
    <col min="8" max="8" width="13.5703125" customWidth="1"/>
    <col min="9" max="9" width="22.140625" customWidth="1"/>
    <col min="10" max="10" width="11.42578125" customWidth="1"/>
    <col min="11" max="11" width="19.85546875" customWidth="1"/>
    <col min="12" max="12" width="18.5703125" customWidth="1"/>
    <col min="13" max="13" width="11.42578125" customWidth="1"/>
    <col min="14" max="14" width="22" style="16" customWidth="1"/>
    <col min="15" max="15" width="12.85546875" customWidth="1"/>
    <col min="16" max="16" width="22.5703125" style="32" customWidth="1"/>
    <col min="17" max="17" width="11.42578125" style="2"/>
    <col min="18" max="18" width="15.42578125" style="2" customWidth="1"/>
    <col min="19" max="54" width="11.42578125" style="2"/>
  </cols>
  <sheetData>
    <row r="1" spans="1:54" s="4" customFormat="1" ht="40.5" customHeight="1" x14ac:dyDescent="0.25">
      <c r="A1" s="120" t="s">
        <v>458</v>
      </c>
      <c r="B1" s="121"/>
      <c r="C1" s="121"/>
      <c r="D1" s="121"/>
      <c r="E1" s="121"/>
      <c r="F1" s="121"/>
      <c r="G1" s="121"/>
      <c r="H1" s="121"/>
      <c r="I1" s="121"/>
      <c r="J1" s="121"/>
      <c r="K1" s="121"/>
      <c r="L1" s="121"/>
      <c r="M1" s="121"/>
      <c r="N1" s="121"/>
      <c r="O1" s="121"/>
      <c r="P1" s="121"/>
      <c r="Q1" s="121"/>
      <c r="R1" s="121"/>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row>
    <row r="2" spans="1:54" s="4" customFormat="1" ht="33.75" customHeight="1" x14ac:dyDescent="0.25">
      <c r="A2" s="122" t="s">
        <v>460</v>
      </c>
      <c r="B2" s="123"/>
      <c r="C2" s="123"/>
      <c r="D2" s="123"/>
      <c r="E2" s="123"/>
      <c r="F2" s="123"/>
      <c r="G2" s="123"/>
      <c r="H2" s="123"/>
      <c r="I2" s="123"/>
      <c r="J2" s="123"/>
      <c r="K2" s="123"/>
      <c r="L2" s="123"/>
      <c r="M2" s="123"/>
      <c r="N2" s="123"/>
      <c r="O2" s="123"/>
      <c r="P2" s="123"/>
      <c r="Q2" s="123"/>
      <c r="R2" s="12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row>
    <row r="3" spans="1:54" ht="120" x14ac:dyDescent="0.25">
      <c r="A3" s="49" t="s">
        <v>0</v>
      </c>
      <c r="B3" s="49" t="s">
        <v>35</v>
      </c>
      <c r="C3" s="49" t="s">
        <v>167</v>
      </c>
      <c r="D3" s="49" t="s">
        <v>2</v>
      </c>
      <c r="E3" s="49" t="s">
        <v>3</v>
      </c>
      <c r="F3" s="49" t="s">
        <v>4</v>
      </c>
      <c r="G3" s="49" t="s">
        <v>168</v>
      </c>
      <c r="H3" s="49" t="s">
        <v>169</v>
      </c>
      <c r="I3" s="49" t="s">
        <v>38</v>
      </c>
      <c r="J3" s="49" t="s">
        <v>1576</v>
      </c>
      <c r="K3" s="49" t="s">
        <v>39</v>
      </c>
      <c r="L3" s="49" t="s">
        <v>8</v>
      </c>
      <c r="M3" s="49" t="s">
        <v>1577</v>
      </c>
      <c r="N3" s="49" t="s">
        <v>21</v>
      </c>
      <c r="O3" s="49" t="s">
        <v>22</v>
      </c>
      <c r="P3" s="50" t="s">
        <v>9</v>
      </c>
      <c r="Q3" s="49" t="s">
        <v>40</v>
      </c>
      <c r="R3" s="49" t="s">
        <v>41</v>
      </c>
    </row>
    <row r="4" spans="1:54" ht="75" x14ac:dyDescent="0.25">
      <c r="A4" s="33" t="s">
        <v>1831</v>
      </c>
      <c r="B4" s="33" t="s">
        <v>541</v>
      </c>
      <c r="C4" s="33" t="s">
        <v>348</v>
      </c>
      <c r="D4" s="33" t="s">
        <v>374</v>
      </c>
      <c r="E4" s="33" t="s">
        <v>382</v>
      </c>
      <c r="F4" s="33" t="s">
        <v>542</v>
      </c>
      <c r="G4" s="33" t="s">
        <v>543</v>
      </c>
      <c r="H4" s="33" t="s">
        <v>544</v>
      </c>
      <c r="I4" s="33" t="s">
        <v>545</v>
      </c>
      <c r="J4" s="33">
        <v>10</v>
      </c>
      <c r="K4" s="33" t="s">
        <v>546</v>
      </c>
      <c r="L4" s="33" t="s">
        <v>55</v>
      </c>
      <c r="M4" s="33" t="s">
        <v>263</v>
      </c>
      <c r="N4" s="33"/>
      <c r="O4" s="33"/>
      <c r="P4" s="34">
        <v>9000000</v>
      </c>
      <c r="Q4" s="33" t="s">
        <v>43</v>
      </c>
      <c r="R4" s="33"/>
    </row>
    <row r="5" spans="1:54" ht="60" x14ac:dyDescent="0.25">
      <c r="A5" s="33" t="s">
        <v>1832</v>
      </c>
      <c r="B5" s="33" t="s">
        <v>541</v>
      </c>
      <c r="C5" s="33" t="s">
        <v>348</v>
      </c>
      <c r="D5" s="33" t="s">
        <v>374</v>
      </c>
      <c r="E5" s="33" t="s">
        <v>382</v>
      </c>
      <c r="F5" s="33" t="s">
        <v>547</v>
      </c>
      <c r="G5" s="33" t="s">
        <v>543</v>
      </c>
      <c r="H5" s="33" t="s">
        <v>548</v>
      </c>
      <c r="I5" s="33" t="s">
        <v>549</v>
      </c>
      <c r="J5" s="33">
        <v>8</v>
      </c>
      <c r="K5" s="33" t="s">
        <v>550</v>
      </c>
      <c r="L5" s="33" t="s">
        <v>55</v>
      </c>
      <c r="M5" s="33" t="s">
        <v>263</v>
      </c>
      <c r="N5" s="33"/>
      <c r="O5" s="33"/>
      <c r="P5" s="34">
        <v>5000000</v>
      </c>
      <c r="Q5" s="33" t="s">
        <v>43</v>
      </c>
      <c r="R5" s="33"/>
    </row>
    <row r="6" spans="1:54" ht="45" x14ac:dyDescent="0.25">
      <c r="A6" s="33" t="s">
        <v>1815</v>
      </c>
      <c r="B6" s="33" t="s">
        <v>541</v>
      </c>
      <c r="C6" s="33" t="s">
        <v>348</v>
      </c>
      <c r="D6" s="33" t="s">
        <v>374</v>
      </c>
      <c r="E6" s="33" t="s">
        <v>382</v>
      </c>
      <c r="F6" s="33" t="s">
        <v>555</v>
      </c>
      <c r="G6" s="33" t="s">
        <v>556</v>
      </c>
      <c r="H6" s="33" t="s">
        <v>557</v>
      </c>
      <c r="I6" s="33" t="s">
        <v>558</v>
      </c>
      <c r="J6" s="33">
        <v>10</v>
      </c>
      <c r="K6" s="33" t="s">
        <v>559</v>
      </c>
      <c r="L6" s="33" t="s">
        <v>55</v>
      </c>
      <c r="M6" s="33" t="s">
        <v>31</v>
      </c>
      <c r="N6" s="33" t="s">
        <v>560</v>
      </c>
      <c r="O6" s="33">
        <v>190</v>
      </c>
      <c r="P6" s="34">
        <v>120000000</v>
      </c>
      <c r="Q6" s="33" t="s">
        <v>49</v>
      </c>
      <c r="R6" s="33"/>
    </row>
    <row r="7" spans="1:54" ht="60" x14ac:dyDescent="0.25">
      <c r="A7" s="33" t="s">
        <v>1816</v>
      </c>
      <c r="B7" s="33" t="s">
        <v>541</v>
      </c>
      <c r="C7" s="33" t="s">
        <v>348</v>
      </c>
      <c r="D7" s="33" t="s">
        <v>374</v>
      </c>
      <c r="E7" s="33" t="s">
        <v>375</v>
      </c>
      <c r="F7" s="33" t="s">
        <v>561</v>
      </c>
      <c r="G7" s="33" t="s">
        <v>562</v>
      </c>
      <c r="H7" s="33" t="s">
        <v>563</v>
      </c>
      <c r="I7" s="33" t="s">
        <v>564</v>
      </c>
      <c r="J7" s="33">
        <v>10</v>
      </c>
      <c r="K7" s="33" t="s">
        <v>565</v>
      </c>
      <c r="L7" s="33" t="s">
        <v>30</v>
      </c>
      <c r="M7" s="33" t="s">
        <v>31</v>
      </c>
      <c r="N7" s="33" t="s">
        <v>560</v>
      </c>
      <c r="O7" s="33">
        <v>277</v>
      </c>
      <c r="P7" s="34">
        <v>200000000</v>
      </c>
      <c r="Q7" s="33" t="s">
        <v>49</v>
      </c>
      <c r="R7" s="33"/>
    </row>
    <row r="8" spans="1:54" ht="409.5" x14ac:dyDescent="0.25">
      <c r="A8" s="33" t="s">
        <v>1833</v>
      </c>
      <c r="B8" s="33" t="s">
        <v>170</v>
      </c>
      <c r="C8" s="33" t="s">
        <v>184</v>
      </c>
      <c r="D8" s="33" t="s">
        <v>64</v>
      </c>
      <c r="E8" s="33" t="s">
        <v>115</v>
      </c>
      <c r="F8" s="33" t="s">
        <v>205</v>
      </c>
      <c r="G8" s="33" t="s">
        <v>206</v>
      </c>
      <c r="H8" s="33" t="s">
        <v>207</v>
      </c>
      <c r="I8" s="33" t="s">
        <v>208</v>
      </c>
      <c r="J8" s="33">
        <v>54</v>
      </c>
      <c r="K8" s="33" t="s">
        <v>209</v>
      </c>
      <c r="L8" s="33" t="s">
        <v>30</v>
      </c>
      <c r="M8" s="33" t="s">
        <v>31</v>
      </c>
      <c r="N8" s="33" t="s">
        <v>178</v>
      </c>
      <c r="O8" s="33">
        <v>15508</v>
      </c>
      <c r="P8" s="34">
        <v>157000000</v>
      </c>
      <c r="Q8" s="33" t="s">
        <v>43</v>
      </c>
      <c r="R8" s="33"/>
    </row>
    <row r="9" spans="1:54" ht="120" x14ac:dyDescent="0.25">
      <c r="A9" s="33" t="s">
        <v>1817</v>
      </c>
      <c r="B9" s="33" t="s">
        <v>570</v>
      </c>
      <c r="C9" s="33" t="s">
        <v>184</v>
      </c>
      <c r="D9" s="33" t="s">
        <v>64</v>
      </c>
      <c r="E9" s="33" t="s">
        <v>571</v>
      </c>
      <c r="F9" s="33" t="s">
        <v>572</v>
      </c>
      <c r="G9" s="33" t="s">
        <v>573</v>
      </c>
      <c r="H9" s="33" t="s">
        <v>574</v>
      </c>
      <c r="I9" s="33" t="s">
        <v>575</v>
      </c>
      <c r="J9" s="33">
        <v>10</v>
      </c>
      <c r="K9" s="33" t="s">
        <v>576</v>
      </c>
      <c r="L9" s="33" t="s">
        <v>30</v>
      </c>
      <c r="M9" s="33" t="s">
        <v>31</v>
      </c>
      <c r="N9" s="33" t="s">
        <v>577</v>
      </c>
      <c r="O9" s="33">
        <v>867</v>
      </c>
      <c r="P9" s="34">
        <v>2354000</v>
      </c>
      <c r="Q9" s="33" t="s">
        <v>49</v>
      </c>
      <c r="R9" s="33"/>
    </row>
    <row r="10" spans="1:54" ht="90" x14ac:dyDescent="0.25">
      <c r="A10" s="33" t="s">
        <v>1818</v>
      </c>
      <c r="B10" s="33" t="s">
        <v>570</v>
      </c>
      <c r="C10" s="33" t="s">
        <v>184</v>
      </c>
      <c r="D10" s="33" t="s">
        <v>64</v>
      </c>
      <c r="E10" s="33" t="s">
        <v>571</v>
      </c>
      <c r="F10" s="33" t="s">
        <v>572</v>
      </c>
      <c r="G10" s="33" t="s">
        <v>573</v>
      </c>
      <c r="H10" s="33" t="s">
        <v>574</v>
      </c>
      <c r="I10" s="33" t="s">
        <v>578</v>
      </c>
      <c r="J10" s="33">
        <v>10</v>
      </c>
      <c r="K10" s="33" t="s">
        <v>579</v>
      </c>
      <c r="L10" s="33" t="s">
        <v>30</v>
      </c>
      <c r="M10" s="33" t="s">
        <v>31</v>
      </c>
      <c r="N10" s="33" t="s">
        <v>577</v>
      </c>
      <c r="O10" s="33">
        <v>867</v>
      </c>
      <c r="P10" s="34">
        <v>840000</v>
      </c>
      <c r="Q10" s="33" t="s">
        <v>49</v>
      </c>
      <c r="R10" s="33"/>
    </row>
    <row r="11" spans="1:54" ht="90" x14ac:dyDescent="0.25">
      <c r="A11" s="33" t="s">
        <v>1819</v>
      </c>
      <c r="B11" s="33" t="s">
        <v>570</v>
      </c>
      <c r="C11" s="33" t="s">
        <v>184</v>
      </c>
      <c r="D11" s="33" t="s">
        <v>64</v>
      </c>
      <c r="E11" s="33" t="s">
        <v>65</v>
      </c>
      <c r="F11" s="33" t="s">
        <v>580</v>
      </c>
      <c r="G11" s="33" t="s">
        <v>581</v>
      </c>
      <c r="H11" s="33" t="s">
        <v>582</v>
      </c>
      <c r="I11" s="33" t="s">
        <v>583</v>
      </c>
      <c r="J11" s="33">
        <v>10</v>
      </c>
      <c r="K11" s="33" t="s">
        <v>579</v>
      </c>
      <c r="L11" s="33" t="s">
        <v>30</v>
      </c>
      <c r="M11" s="33" t="s">
        <v>31</v>
      </c>
      <c r="N11" s="33" t="s">
        <v>577</v>
      </c>
      <c r="O11" s="33">
        <v>5127</v>
      </c>
      <c r="P11" s="34">
        <v>5200000</v>
      </c>
      <c r="Q11" s="33" t="s">
        <v>49</v>
      </c>
      <c r="R11" s="33"/>
    </row>
    <row r="12" spans="1:54" ht="90" x14ac:dyDescent="0.25">
      <c r="A12" s="33" t="s">
        <v>1820</v>
      </c>
      <c r="B12" s="33" t="s">
        <v>570</v>
      </c>
      <c r="C12" s="33" t="s">
        <v>184</v>
      </c>
      <c r="D12" s="33" t="s">
        <v>64</v>
      </c>
      <c r="E12" s="33" t="s">
        <v>65</v>
      </c>
      <c r="F12" s="33" t="s">
        <v>584</v>
      </c>
      <c r="G12" s="33" t="s">
        <v>581</v>
      </c>
      <c r="H12" s="33" t="s">
        <v>574</v>
      </c>
      <c r="I12" s="33" t="s">
        <v>583</v>
      </c>
      <c r="J12" s="33">
        <v>10</v>
      </c>
      <c r="K12" s="33" t="s">
        <v>579</v>
      </c>
      <c r="L12" s="33" t="s">
        <v>30</v>
      </c>
      <c r="M12" s="33" t="s">
        <v>31</v>
      </c>
      <c r="N12" s="33" t="s">
        <v>577</v>
      </c>
      <c r="O12" s="33">
        <v>5127</v>
      </c>
      <c r="P12" s="34">
        <v>840000</v>
      </c>
      <c r="Q12" s="33" t="s">
        <v>49</v>
      </c>
      <c r="R12" s="33"/>
    </row>
    <row r="13" spans="1:54" ht="120" x14ac:dyDescent="0.25">
      <c r="A13" s="33" t="s">
        <v>1821</v>
      </c>
      <c r="B13" s="33" t="s">
        <v>570</v>
      </c>
      <c r="C13" s="33" t="s">
        <v>184</v>
      </c>
      <c r="D13" s="33" t="s">
        <v>64</v>
      </c>
      <c r="E13" s="33" t="s">
        <v>65</v>
      </c>
      <c r="F13" s="33" t="s">
        <v>585</v>
      </c>
      <c r="G13" s="33" t="s">
        <v>586</v>
      </c>
      <c r="H13" s="33" t="s">
        <v>587</v>
      </c>
      <c r="I13" s="33" t="s">
        <v>583</v>
      </c>
      <c r="J13" s="33">
        <v>10</v>
      </c>
      <c r="K13" s="33" t="s">
        <v>576</v>
      </c>
      <c r="L13" s="33" t="s">
        <v>30</v>
      </c>
      <c r="M13" s="33" t="s">
        <v>31</v>
      </c>
      <c r="N13" s="33" t="s">
        <v>577</v>
      </c>
      <c r="O13" s="33">
        <v>5127</v>
      </c>
      <c r="P13" s="34">
        <v>2354000</v>
      </c>
      <c r="Q13" s="33" t="s">
        <v>49</v>
      </c>
      <c r="R13" s="33"/>
    </row>
    <row r="14" spans="1:54" ht="120" x14ac:dyDescent="0.25">
      <c r="A14" s="33" t="s">
        <v>1822</v>
      </c>
      <c r="B14" s="33" t="s">
        <v>570</v>
      </c>
      <c r="C14" s="33" t="s">
        <v>184</v>
      </c>
      <c r="D14" s="33" t="s">
        <v>64</v>
      </c>
      <c r="E14" s="33" t="s">
        <v>65</v>
      </c>
      <c r="F14" s="33" t="s">
        <v>588</v>
      </c>
      <c r="G14" s="33" t="s">
        <v>589</v>
      </c>
      <c r="H14" s="33" t="s">
        <v>574</v>
      </c>
      <c r="I14" s="33" t="s">
        <v>583</v>
      </c>
      <c r="J14" s="33">
        <v>10</v>
      </c>
      <c r="K14" s="33" t="s">
        <v>590</v>
      </c>
      <c r="L14" s="33" t="s">
        <v>30</v>
      </c>
      <c r="M14" s="33" t="s">
        <v>31</v>
      </c>
      <c r="N14" s="33" t="s">
        <v>577</v>
      </c>
      <c r="O14" s="33">
        <v>5127</v>
      </c>
      <c r="P14" s="34">
        <v>5200000</v>
      </c>
      <c r="Q14" s="33" t="s">
        <v>49</v>
      </c>
      <c r="R14" s="33"/>
    </row>
    <row r="15" spans="1:54" ht="135" x14ac:dyDescent="0.25">
      <c r="A15" s="33" t="s">
        <v>1834</v>
      </c>
      <c r="B15" s="33" t="s">
        <v>518</v>
      </c>
      <c r="C15" s="33" t="s">
        <v>502</v>
      </c>
      <c r="D15" s="33" t="s">
        <v>34</v>
      </c>
      <c r="E15" s="33" t="s">
        <v>34</v>
      </c>
      <c r="F15" s="33" t="s">
        <v>519</v>
      </c>
      <c r="G15" s="33" t="s">
        <v>520</v>
      </c>
      <c r="H15" s="33" t="s">
        <v>521</v>
      </c>
      <c r="I15" s="33" t="s">
        <v>522</v>
      </c>
      <c r="J15" s="33">
        <v>25</v>
      </c>
      <c r="K15" s="33" t="s">
        <v>523</v>
      </c>
      <c r="L15" s="33" t="s">
        <v>30</v>
      </c>
      <c r="M15" s="33" t="s">
        <v>31</v>
      </c>
      <c r="N15" s="33" t="s">
        <v>524</v>
      </c>
      <c r="O15" s="33">
        <v>500</v>
      </c>
      <c r="P15" s="34">
        <v>4500000</v>
      </c>
      <c r="Q15" s="33" t="s">
        <v>43</v>
      </c>
      <c r="R15" s="33"/>
    </row>
    <row r="16" spans="1:54" ht="120" x14ac:dyDescent="0.25">
      <c r="A16" s="33" t="s">
        <v>1835</v>
      </c>
      <c r="B16" s="33" t="s">
        <v>518</v>
      </c>
      <c r="C16" s="33" t="s">
        <v>502</v>
      </c>
      <c r="D16" s="33" t="s">
        <v>34</v>
      </c>
      <c r="E16" s="33" t="s">
        <v>34</v>
      </c>
      <c r="F16" s="33" t="s">
        <v>519</v>
      </c>
      <c r="G16" s="33" t="s">
        <v>520</v>
      </c>
      <c r="H16" s="33" t="s">
        <v>525</v>
      </c>
      <c r="I16" s="33" t="s">
        <v>526</v>
      </c>
      <c r="J16" s="33">
        <v>20</v>
      </c>
      <c r="K16" s="33" t="s">
        <v>523</v>
      </c>
      <c r="L16" s="33" t="s">
        <v>30</v>
      </c>
      <c r="M16" s="33" t="s">
        <v>31</v>
      </c>
      <c r="N16" s="33" t="s">
        <v>527</v>
      </c>
      <c r="O16" s="33">
        <v>450</v>
      </c>
      <c r="P16" s="34">
        <v>3500000</v>
      </c>
      <c r="Q16" s="33" t="s">
        <v>43</v>
      </c>
      <c r="R16" s="33"/>
    </row>
    <row r="17" spans="1:18" ht="105" x14ac:dyDescent="0.25">
      <c r="A17" s="33" t="s">
        <v>1836</v>
      </c>
      <c r="B17" s="33" t="s">
        <v>518</v>
      </c>
      <c r="C17" s="33" t="s">
        <v>502</v>
      </c>
      <c r="D17" s="33" t="s">
        <v>34</v>
      </c>
      <c r="E17" s="33" t="s">
        <v>503</v>
      </c>
      <c r="F17" s="33" t="s">
        <v>528</v>
      </c>
      <c r="G17" s="33" t="s">
        <v>529</v>
      </c>
      <c r="H17" s="33" t="s">
        <v>530</v>
      </c>
      <c r="I17" s="33" t="s">
        <v>531</v>
      </c>
      <c r="J17" s="33">
        <v>12</v>
      </c>
      <c r="K17" s="33" t="s">
        <v>532</v>
      </c>
      <c r="L17" s="33" t="s">
        <v>30</v>
      </c>
      <c r="M17" s="33" t="s">
        <v>31</v>
      </c>
      <c r="N17" s="33" t="s">
        <v>524</v>
      </c>
      <c r="O17" s="33">
        <v>600</v>
      </c>
      <c r="P17" s="34">
        <v>1500000</v>
      </c>
      <c r="Q17" s="33" t="s">
        <v>43</v>
      </c>
      <c r="R17" s="33"/>
    </row>
    <row r="18" spans="1:18" ht="120" x14ac:dyDescent="0.25">
      <c r="A18" s="33" t="s">
        <v>1837</v>
      </c>
      <c r="B18" s="33" t="s">
        <v>518</v>
      </c>
      <c r="C18" s="33" t="s">
        <v>502</v>
      </c>
      <c r="D18" s="33" t="s">
        <v>34</v>
      </c>
      <c r="E18" s="33" t="s">
        <v>66</v>
      </c>
      <c r="F18" s="33" t="s">
        <v>533</v>
      </c>
      <c r="G18" s="33" t="s">
        <v>534</v>
      </c>
      <c r="H18" s="33"/>
      <c r="I18" s="33" t="s">
        <v>535</v>
      </c>
      <c r="J18" s="33">
        <v>8</v>
      </c>
      <c r="K18" s="33" t="s">
        <v>536</v>
      </c>
      <c r="L18" s="33" t="s">
        <v>30</v>
      </c>
      <c r="M18" s="33" t="s">
        <v>31</v>
      </c>
      <c r="N18" s="33" t="s">
        <v>527</v>
      </c>
      <c r="O18" s="33">
        <v>500</v>
      </c>
      <c r="P18" s="34">
        <v>1000000</v>
      </c>
      <c r="Q18" s="33" t="s">
        <v>43</v>
      </c>
      <c r="R18" s="33"/>
    </row>
    <row r="19" spans="1:18" ht="60" x14ac:dyDescent="0.25">
      <c r="A19" s="33" t="s">
        <v>1823</v>
      </c>
      <c r="B19" s="33" t="s">
        <v>474</v>
      </c>
      <c r="C19" s="33" t="s">
        <v>184</v>
      </c>
      <c r="D19" s="33" t="s">
        <v>125</v>
      </c>
      <c r="E19" s="33" t="s">
        <v>125</v>
      </c>
      <c r="F19" s="33" t="s">
        <v>566</v>
      </c>
      <c r="G19" s="33" t="s">
        <v>567</v>
      </c>
      <c r="H19" s="33" t="s">
        <v>175</v>
      </c>
      <c r="I19" s="33" t="s">
        <v>568</v>
      </c>
      <c r="J19" s="33">
        <v>8</v>
      </c>
      <c r="K19" s="33" t="s">
        <v>569</v>
      </c>
      <c r="L19" s="33" t="s">
        <v>30</v>
      </c>
      <c r="M19" s="33" t="s">
        <v>31</v>
      </c>
      <c r="N19" s="33" t="s">
        <v>474</v>
      </c>
      <c r="O19" s="33">
        <v>1000</v>
      </c>
      <c r="P19" s="34">
        <v>560000</v>
      </c>
      <c r="Q19" s="33" t="s">
        <v>49</v>
      </c>
      <c r="R19" s="33"/>
    </row>
    <row r="20" spans="1:18" ht="195" x14ac:dyDescent="0.25">
      <c r="A20" s="33" t="s">
        <v>1838</v>
      </c>
      <c r="B20" s="33" t="s">
        <v>170</v>
      </c>
      <c r="C20" s="33" t="s">
        <v>184</v>
      </c>
      <c r="D20" s="33" t="s">
        <v>24</v>
      </c>
      <c r="E20" s="33" t="s">
        <v>190</v>
      </c>
      <c r="F20" s="33" t="s">
        <v>191</v>
      </c>
      <c r="G20" s="33" t="s">
        <v>192</v>
      </c>
      <c r="H20" s="33" t="s">
        <v>193</v>
      </c>
      <c r="I20" s="33" t="s">
        <v>194</v>
      </c>
      <c r="J20" s="33">
        <v>275</v>
      </c>
      <c r="K20" s="33" t="s">
        <v>195</v>
      </c>
      <c r="L20" s="33" t="s">
        <v>55</v>
      </c>
      <c r="M20" s="33" t="s">
        <v>31</v>
      </c>
      <c r="N20" s="33" t="s">
        <v>178</v>
      </c>
      <c r="O20" s="33">
        <v>163745</v>
      </c>
      <c r="P20" s="34">
        <v>322434259.13999999</v>
      </c>
      <c r="Q20" s="33" t="s">
        <v>43</v>
      </c>
      <c r="R20" s="33" t="s">
        <v>196</v>
      </c>
    </row>
    <row r="21" spans="1:18" ht="120" x14ac:dyDescent="0.25">
      <c r="A21" s="33" t="s">
        <v>1839</v>
      </c>
      <c r="B21" s="33" t="s">
        <v>170</v>
      </c>
      <c r="C21" s="33" t="s">
        <v>184</v>
      </c>
      <c r="D21" s="33" t="s">
        <v>24</v>
      </c>
      <c r="E21" s="33" t="s">
        <v>25</v>
      </c>
      <c r="F21" s="33" t="s">
        <v>95</v>
      </c>
      <c r="G21" s="33" t="s">
        <v>197</v>
      </c>
      <c r="H21" s="33" t="s">
        <v>193</v>
      </c>
      <c r="I21" s="33" t="s">
        <v>198</v>
      </c>
      <c r="J21" s="33">
        <v>24</v>
      </c>
      <c r="K21" s="33" t="s">
        <v>199</v>
      </c>
      <c r="L21" s="33" t="s">
        <v>30</v>
      </c>
      <c r="M21" s="33" t="s">
        <v>31</v>
      </c>
      <c r="N21" s="33" t="s">
        <v>178</v>
      </c>
      <c r="O21" s="33">
        <v>163745</v>
      </c>
      <c r="P21" s="34">
        <v>115786580</v>
      </c>
      <c r="Q21" s="33" t="s">
        <v>43</v>
      </c>
      <c r="R21" s="33"/>
    </row>
    <row r="22" spans="1:18" ht="120" x14ac:dyDescent="0.25">
      <c r="A22" s="33" t="s">
        <v>1840</v>
      </c>
      <c r="B22" s="33" t="s">
        <v>170</v>
      </c>
      <c r="C22" s="33" t="s">
        <v>184</v>
      </c>
      <c r="D22" s="33" t="s">
        <v>24</v>
      </c>
      <c r="E22" s="33" t="s">
        <v>25</v>
      </c>
      <c r="F22" s="33" t="s">
        <v>122</v>
      </c>
      <c r="G22" s="33" t="s">
        <v>200</v>
      </c>
      <c r="H22" s="33" t="s">
        <v>193</v>
      </c>
      <c r="I22" s="33" t="s">
        <v>198</v>
      </c>
      <c r="J22" s="33">
        <v>24</v>
      </c>
      <c r="K22" s="33" t="s">
        <v>199</v>
      </c>
      <c r="L22" s="33" t="s">
        <v>30</v>
      </c>
      <c r="M22" s="33" t="s">
        <v>31</v>
      </c>
      <c r="N22" s="33" t="s">
        <v>201</v>
      </c>
      <c r="O22" s="33">
        <v>163745</v>
      </c>
      <c r="P22" s="34">
        <v>115786580</v>
      </c>
      <c r="Q22" s="33" t="s">
        <v>43</v>
      </c>
      <c r="R22" s="33"/>
    </row>
    <row r="23" spans="1:18" ht="195" x14ac:dyDescent="0.25">
      <c r="A23" s="33" t="s">
        <v>1841</v>
      </c>
      <c r="B23" s="33" t="s">
        <v>170</v>
      </c>
      <c r="C23" s="33" t="s">
        <v>184</v>
      </c>
      <c r="D23" s="33" t="s">
        <v>24</v>
      </c>
      <c r="E23" s="33" t="s">
        <v>25</v>
      </c>
      <c r="F23" s="33" t="s">
        <v>104</v>
      </c>
      <c r="G23" s="33" t="s">
        <v>202</v>
      </c>
      <c r="H23" s="33" t="s">
        <v>193</v>
      </c>
      <c r="I23" s="33" t="s">
        <v>203</v>
      </c>
      <c r="J23" s="33">
        <v>30</v>
      </c>
      <c r="K23" s="33" t="s">
        <v>204</v>
      </c>
      <c r="L23" s="33" t="s">
        <v>30</v>
      </c>
      <c r="M23" s="33" t="s">
        <v>31</v>
      </c>
      <c r="N23" s="33" t="s">
        <v>178</v>
      </c>
      <c r="O23" s="33">
        <v>163745</v>
      </c>
      <c r="P23" s="34">
        <v>139000000</v>
      </c>
      <c r="Q23" s="33" t="s">
        <v>43</v>
      </c>
      <c r="R23" s="33"/>
    </row>
    <row r="24" spans="1:18" ht="90" x14ac:dyDescent="0.25">
      <c r="A24" s="33" t="s">
        <v>1824</v>
      </c>
      <c r="B24" s="33" t="s">
        <v>504</v>
      </c>
      <c r="C24" s="33" t="s">
        <v>184</v>
      </c>
      <c r="D24" s="33" t="s">
        <v>24</v>
      </c>
      <c r="E24" s="33" t="s">
        <v>505</v>
      </c>
      <c r="F24" s="33" t="s">
        <v>506</v>
      </c>
      <c r="G24" s="33" t="s">
        <v>507</v>
      </c>
      <c r="H24" s="33" t="s">
        <v>508</v>
      </c>
      <c r="I24" s="33" t="s">
        <v>509</v>
      </c>
      <c r="J24" s="33">
        <v>35</v>
      </c>
      <c r="K24" s="33" t="s">
        <v>510</v>
      </c>
      <c r="L24" s="33" t="s">
        <v>30</v>
      </c>
      <c r="M24" s="33" t="s">
        <v>31</v>
      </c>
      <c r="N24" s="33" t="s">
        <v>511</v>
      </c>
      <c r="O24" s="33">
        <v>300</v>
      </c>
      <c r="P24" s="34">
        <v>270000000</v>
      </c>
      <c r="Q24" s="33" t="s">
        <v>49</v>
      </c>
      <c r="R24" s="33"/>
    </row>
    <row r="25" spans="1:18" ht="270" x14ac:dyDescent="0.25">
      <c r="A25" s="33" t="s">
        <v>1825</v>
      </c>
      <c r="B25" s="33" t="s">
        <v>504</v>
      </c>
      <c r="C25" s="33" t="s">
        <v>184</v>
      </c>
      <c r="D25" s="33" t="s">
        <v>24</v>
      </c>
      <c r="E25" s="33" t="s">
        <v>25</v>
      </c>
      <c r="F25" s="33" t="s">
        <v>512</v>
      </c>
      <c r="G25" s="33" t="s">
        <v>513</v>
      </c>
      <c r="H25" s="33" t="s">
        <v>514</v>
      </c>
      <c r="I25" s="33" t="s">
        <v>515</v>
      </c>
      <c r="J25" s="33">
        <v>35</v>
      </c>
      <c r="K25" s="33" t="s">
        <v>516</v>
      </c>
      <c r="L25" s="33" t="s">
        <v>30</v>
      </c>
      <c r="M25" s="33" t="s">
        <v>31</v>
      </c>
      <c r="N25" s="33" t="s">
        <v>504</v>
      </c>
      <c r="O25" s="33">
        <v>120</v>
      </c>
      <c r="P25" s="34">
        <v>80000000</v>
      </c>
      <c r="Q25" s="33" t="s">
        <v>49</v>
      </c>
      <c r="R25" s="33" t="s">
        <v>517</v>
      </c>
    </row>
    <row r="26" spans="1:18" ht="60" x14ac:dyDescent="0.25">
      <c r="A26" s="33" t="s">
        <v>1826</v>
      </c>
      <c r="B26" s="33" t="s">
        <v>504</v>
      </c>
      <c r="C26" s="33" t="s">
        <v>184</v>
      </c>
      <c r="D26" s="33" t="s">
        <v>24</v>
      </c>
      <c r="E26" s="33" t="s">
        <v>591</v>
      </c>
      <c r="F26" s="33" t="s">
        <v>592</v>
      </c>
      <c r="G26" s="33" t="s">
        <v>593</v>
      </c>
      <c r="H26" s="33" t="s">
        <v>594</v>
      </c>
      <c r="I26" s="33" t="s">
        <v>595</v>
      </c>
      <c r="J26" s="33">
        <v>20</v>
      </c>
      <c r="K26" s="33" t="s">
        <v>596</v>
      </c>
      <c r="L26" s="33" t="s">
        <v>55</v>
      </c>
      <c r="M26" s="33" t="s">
        <v>31</v>
      </c>
      <c r="N26" s="33" t="s">
        <v>511</v>
      </c>
      <c r="O26" s="33">
        <v>80</v>
      </c>
      <c r="P26" s="34">
        <v>26000000</v>
      </c>
      <c r="Q26" s="33" t="s">
        <v>49</v>
      </c>
      <c r="R26" s="33"/>
    </row>
    <row r="27" spans="1:18" ht="60" x14ac:dyDescent="0.25">
      <c r="A27" s="33" t="s">
        <v>1827</v>
      </c>
      <c r="B27" s="33" t="s">
        <v>504</v>
      </c>
      <c r="C27" s="33" t="s">
        <v>184</v>
      </c>
      <c r="D27" s="33" t="s">
        <v>24</v>
      </c>
      <c r="E27" s="33" t="s">
        <v>123</v>
      </c>
      <c r="F27" s="33" t="s">
        <v>597</v>
      </c>
      <c r="G27" s="33" t="s">
        <v>598</v>
      </c>
      <c r="H27" s="33" t="s">
        <v>594</v>
      </c>
      <c r="I27" s="33" t="s">
        <v>599</v>
      </c>
      <c r="J27" s="33">
        <v>20</v>
      </c>
      <c r="K27" s="33" t="s">
        <v>600</v>
      </c>
      <c r="L27" s="33" t="s">
        <v>601</v>
      </c>
      <c r="M27" s="33" t="s">
        <v>31</v>
      </c>
      <c r="N27" s="33" t="s">
        <v>511</v>
      </c>
      <c r="O27" s="33">
        <v>400</v>
      </c>
      <c r="P27" s="34">
        <v>33000000</v>
      </c>
      <c r="Q27" s="33" t="s">
        <v>49</v>
      </c>
      <c r="R27" s="33"/>
    </row>
    <row r="28" spans="1:18" ht="165" x14ac:dyDescent="0.25">
      <c r="A28" s="33" t="s">
        <v>1842</v>
      </c>
      <c r="B28" s="33" t="s">
        <v>170</v>
      </c>
      <c r="C28" s="33" t="s">
        <v>171</v>
      </c>
      <c r="D28" s="33" t="s">
        <v>58</v>
      </c>
      <c r="E28" s="33" t="s">
        <v>172</v>
      </c>
      <c r="F28" s="33" t="s">
        <v>173</v>
      </c>
      <c r="G28" s="33" t="s">
        <v>174</v>
      </c>
      <c r="H28" s="33" t="s">
        <v>175</v>
      </c>
      <c r="I28" s="33" t="s">
        <v>176</v>
      </c>
      <c r="J28" s="33">
        <v>10</v>
      </c>
      <c r="K28" s="33" t="s">
        <v>177</v>
      </c>
      <c r="L28" s="33" t="s">
        <v>30</v>
      </c>
      <c r="M28" s="33" t="s">
        <v>31</v>
      </c>
      <c r="N28" s="33" t="s">
        <v>178</v>
      </c>
      <c r="O28" s="33">
        <v>16280</v>
      </c>
      <c r="P28" s="34">
        <v>100000000</v>
      </c>
      <c r="Q28" s="33" t="s">
        <v>43</v>
      </c>
      <c r="R28" s="33" t="s">
        <v>179</v>
      </c>
    </row>
    <row r="29" spans="1:18" ht="105" x14ac:dyDescent="0.25">
      <c r="A29" s="33" t="s">
        <v>1843</v>
      </c>
      <c r="B29" s="33" t="s">
        <v>170</v>
      </c>
      <c r="C29" s="33" t="s">
        <v>171</v>
      </c>
      <c r="D29" s="33" t="s">
        <v>58</v>
      </c>
      <c r="E29" s="33" t="s">
        <v>24</v>
      </c>
      <c r="F29" s="33" t="s">
        <v>24</v>
      </c>
      <c r="G29" s="33" t="s">
        <v>180</v>
      </c>
      <c r="H29" s="33" t="s">
        <v>175</v>
      </c>
      <c r="I29" s="33" t="s">
        <v>181</v>
      </c>
      <c r="J29" s="33">
        <v>10</v>
      </c>
      <c r="K29" s="33" t="s">
        <v>182</v>
      </c>
      <c r="L29" s="33" t="s">
        <v>30</v>
      </c>
      <c r="M29" s="33" t="s">
        <v>31</v>
      </c>
      <c r="N29" s="33" t="s">
        <v>178</v>
      </c>
      <c r="O29" s="33">
        <v>16280</v>
      </c>
      <c r="P29" s="34">
        <v>100000000</v>
      </c>
      <c r="Q29" s="33" t="s">
        <v>43</v>
      </c>
      <c r="R29" s="33" t="s">
        <v>183</v>
      </c>
    </row>
    <row r="30" spans="1:18" ht="135" x14ac:dyDescent="0.25">
      <c r="A30" s="33" t="s">
        <v>1828</v>
      </c>
      <c r="B30" s="33" t="s">
        <v>170</v>
      </c>
      <c r="C30" s="33" t="s">
        <v>184</v>
      </c>
      <c r="D30" s="33" t="s">
        <v>12</v>
      </c>
      <c r="E30" s="33" t="s">
        <v>146</v>
      </c>
      <c r="F30" s="33" t="s">
        <v>185</v>
      </c>
      <c r="G30" s="33" t="s">
        <v>186</v>
      </c>
      <c r="H30" s="33" t="s">
        <v>175</v>
      </c>
      <c r="I30" s="33" t="s">
        <v>187</v>
      </c>
      <c r="J30" s="33">
        <v>20</v>
      </c>
      <c r="K30" s="33" t="s">
        <v>188</v>
      </c>
      <c r="L30" s="33" t="s">
        <v>55</v>
      </c>
      <c r="M30" s="33" t="s">
        <v>31</v>
      </c>
      <c r="N30" s="33" t="s">
        <v>178</v>
      </c>
      <c r="O30" s="33">
        <v>43953</v>
      </c>
      <c r="P30" s="34">
        <v>102818940.2</v>
      </c>
      <c r="Q30" s="33" t="s">
        <v>49</v>
      </c>
      <c r="R30" s="33"/>
    </row>
    <row r="31" spans="1:18" ht="90" x14ac:dyDescent="0.25">
      <c r="A31" s="33" t="s">
        <v>1829</v>
      </c>
      <c r="B31" s="33" t="s">
        <v>537</v>
      </c>
      <c r="C31" s="33" t="s">
        <v>184</v>
      </c>
      <c r="D31" s="33" t="s">
        <v>12</v>
      </c>
      <c r="E31" s="33" t="s">
        <v>100</v>
      </c>
      <c r="F31" s="33" t="s">
        <v>133</v>
      </c>
      <c r="G31" s="33" t="s">
        <v>538</v>
      </c>
      <c r="H31" s="33"/>
      <c r="I31" s="33" t="s">
        <v>539</v>
      </c>
      <c r="J31" s="33">
        <v>14</v>
      </c>
      <c r="K31" s="33" t="s">
        <v>540</v>
      </c>
      <c r="L31" s="33" t="s">
        <v>55</v>
      </c>
      <c r="M31" s="33" t="s">
        <v>31</v>
      </c>
      <c r="N31" s="33" t="s">
        <v>537</v>
      </c>
      <c r="O31" s="33">
        <v>40</v>
      </c>
      <c r="P31" s="34">
        <v>80000000</v>
      </c>
      <c r="Q31" s="33" t="s">
        <v>49</v>
      </c>
      <c r="R31" s="33"/>
    </row>
    <row r="32" spans="1:18" ht="90" x14ac:dyDescent="0.25">
      <c r="A32" s="33" t="s">
        <v>1830</v>
      </c>
      <c r="B32" s="33" t="s">
        <v>537</v>
      </c>
      <c r="C32" s="33" t="s">
        <v>184</v>
      </c>
      <c r="D32" s="33" t="s">
        <v>12</v>
      </c>
      <c r="E32" s="33" t="s">
        <v>146</v>
      </c>
      <c r="F32" s="33" t="s">
        <v>153</v>
      </c>
      <c r="G32" s="33" t="s">
        <v>551</v>
      </c>
      <c r="H32" s="33" t="s">
        <v>552</v>
      </c>
      <c r="I32" s="33" t="s">
        <v>553</v>
      </c>
      <c r="J32" s="33">
        <v>16</v>
      </c>
      <c r="K32" s="33" t="s">
        <v>554</v>
      </c>
      <c r="L32" s="33" t="s">
        <v>55</v>
      </c>
      <c r="M32" s="33" t="s">
        <v>31</v>
      </c>
      <c r="N32" s="33" t="s">
        <v>537</v>
      </c>
      <c r="O32" s="33">
        <v>200</v>
      </c>
      <c r="P32" s="34">
        <v>80000000</v>
      </c>
      <c r="Q32" s="33" t="s">
        <v>49</v>
      </c>
      <c r="R32" s="33"/>
    </row>
  </sheetData>
  <autoFilter ref="A3:R32" xr:uid="{8DC16EC7-C61C-4854-BFAC-AFC495D6EA5E}">
    <sortState xmlns:xlrd2="http://schemas.microsoft.com/office/spreadsheetml/2017/richdata2" ref="A4:R32">
      <sortCondition ref="D3"/>
    </sortState>
  </autoFilter>
  <mergeCells count="2">
    <mergeCell ref="A2:R2"/>
    <mergeCell ref="A1:R1"/>
  </mergeCells>
  <phoneticPr fontId="8" type="noConversion"/>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1124ED-0FDD-4E8D-AC5A-E2C2E59AD0AB}">
  <dimension ref="A1:W81"/>
  <sheetViews>
    <sheetView showGridLines="0" zoomScale="80" zoomScaleNormal="80" workbookViewId="0">
      <selection activeCell="H53" sqref="H53"/>
    </sheetView>
  </sheetViews>
  <sheetFormatPr baseColWidth="10" defaultRowHeight="15" x14ac:dyDescent="0.25"/>
  <cols>
    <col min="1" max="1" width="21.140625" style="29" customWidth="1"/>
    <col min="2" max="2" width="33.28515625" customWidth="1"/>
    <col min="3" max="3" width="14.140625" customWidth="1"/>
    <col min="4" max="4" width="10.5703125" customWidth="1"/>
    <col min="5" max="5" width="15.85546875" customWidth="1"/>
    <col min="6" max="6" width="13" customWidth="1"/>
    <col min="7" max="7" width="11.140625" customWidth="1"/>
    <col min="8" max="8" width="21.85546875" customWidth="1"/>
    <col min="9" max="9" width="27.140625" customWidth="1"/>
    <col min="10" max="10" width="19.140625" style="51" customWidth="1"/>
    <col min="11" max="11" width="64.28515625" customWidth="1"/>
    <col min="12" max="12" width="18.42578125" customWidth="1"/>
    <col min="13" max="13" width="70.7109375" customWidth="1"/>
    <col min="14" max="14" width="48" customWidth="1"/>
    <col min="15" max="15" width="39" customWidth="1"/>
    <col min="16" max="16" width="22.5703125" style="29" customWidth="1"/>
    <col min="17" max="17" width="11.5703125" customWidth="1"/>
    <col min="18" max="18" width="14.5703125" customWidth="1"/>
    <col min="19" max="19" width="22.28515625" style="52" customWidth="1"/>
    <col min="20" max="20" width="27.85546875" style="32" customWidth="1"/>
    <col min="21" max="21" width="24.85546875" customWidth="1"/>
    <col min="22" max="22" width="16.140625" customWidth="1"/>
    <col min="23" max="23" width="20.5703125" customWidth="1"/>
  </cols>
  <sheetData>
    <row r="1" spans="1:23" ht="44.25" customHeight="1" x14ac:dyDescent="0.25">
      <c r="A1" s="120" t="s">
        <v>458</v>
      </c>
      <c r="B1" s="121"/>
      <c r="C1" s="121"/>
      <c r="D1" s="121"/>
      <c r="E1" s="121"/>
      <c r="F1" s="121"/>
      <c r="G1" s="121"/>
      <c r="H1" s="121"/>
      <c r="I1" s="121"/>
      <c r="J1" s="121"/>
      <c r="K1" s="121"/>
      <c r="L1" s="121"/>
      <c r="M1" s="121"/>
      <c r="N1" s="121"/>
      <c r="O1" s="121"/>
      <c r="P1" s="121"/>
      <c r="Q1" s="121"/>
      <c r="R1" s="121"/>
      <c r="S1" s="121"/>
      <c r="T1" s="121"/>
      <c r="U1" s="121"/>
      <c r="V1" s="121"/>
      <c r="W1" s="121"/>
    </row>
    <row r="2" spans="1:23" ht="28.5" customHeight="1" x14ac:dyDescent="0.25">
      <c r="A2" s="122" t="s">
        <v>1573</v>
      </c>
      <c r="B2" s="123"/>
      <c r="C2" s="123"/>
      <c r="D2" s="123"/>
      <c r="E2" s="123"/>
      <c r="F2" s="123"/>
      <c r="G2" s="123"/>
      <c r="H2" s="123"/>
      <c r="I2" s="123"/>
      <c r="J2" s="123"/>
      <c r="K2" s="123"/>
      <c r="L2" s="123"/>
      <c r="M2" s="123"/>
      <c r="N2" s="123"/>
      <c r="O2" s="123"/>
      <c r="P2" s="123"/>
      <c r="Q2" s="123"/>
      <c r="R2" s="123"/>
      <c r="S2" s="123"/>
      <c r="T2" s="123"/>
      <c r="U2" s="123"/>
      <c r="V2" s="123"/>
      <c r="W2" s="123"/>
    </row>
    <row r="3" spans="1:23" s="19" customFormat="1" ht="60" x14ac:dyDescent="0.25">
      <c r="A3" s="49" t="s">
        <v>0</v>
      </c>
      <c r="B3" s="49" t="s">
        <v>35</v>
      </c>
      <c r="C3" s="49" t="s">
        <v>167</v>
      </c>
      <c r="D3" s="49" t="s">
        <v>2</v>
      </c>
      <c r="E3" s="49" t="s">
        <v>3</v>
      </c>
      <c r="F3" s="49" t="s">
        <v>4</v>
      </c>
      <c r="G3" s="49" t="s">
        <v>340</v>
      </c>
      <c r="H3" s="49" t="s">
        <v>341</v>
      </c>
      <c r="I3" s="49" t="s">
        <v>342</v>
      </c>
      <c r="J3" s="53" t="s">
        <v>343</v>
      </c>
      <c r="K3" s="49" t="s">
        <v>38</v>
      </c>
      <c r="L3" s="49" t="s">
        <v>344</v>
      </c>
      <c r="M3" s="49" t="s">
        <v>345</v>
      </c>
      <c r="N3" s="49" t="s">
        <v>39</v>
      </c>
      <c r="O3" s="49" t="s">
        <v>8</v>
      </c>
      <c r="P3" s="49" t="s">
        <v>1574</v>
      </c>
      <c r="Q3" s="49" t="s">
        <v>21</v>
      </c>
      <c r="R3" s="49" t="s">
        <v>22</v>
      </c>
      <c r="S3" s="50" t="s">
        <v>346</v>
      </c>
      <c r="T3" s="50" t="s">
        <v>9</v>
      </c>
      <c r="U3" s="49" t="s">
        <v>80</v>
      </c>
      <c r="V3" s="49" t="s">
        <v>40</v>
      </c>
      <c r="W3" s="49" t="s">
        <v>41</v>
      </c>
    </row>
    <row r="4" spans="1:23" ht="60" x14ac:dyDescent="0.25">
      <c r="A4" s="33" t="s">
        <v>1844</v>
      </c>
      <c r="B4" s="33" t="s">
        <v>347</v>
      </c>
      <c r="C4" s="33" t="s">
        <v>348</v>
      </c>
      <c r="D4" s="33" t="s">
        <v>374</v>
      </c>
      <c r="E4" s="33" t="s">
        <v>375</v>
      </c>
      <c r="F4" s="33" t="s">
        <v>376</v>
      </c>
      <c r="G4" s="33" t="s">
        <v>351</v>
      </c>
      <c r="H4" s="33" t="s">
        <v>377</v>
      </c>
      <c r="I4" s="33" t="s">
        <v>369</v>
      </c>
      <c r="J4" s="54">
        <v>1500</v>
      </c>
      <c r="K4" s="33" t="s">
        <v>378</v>
      </c>
      <c r="L4" s="33"/>
      <c r="M4" s="33" t="s">
        <v>379</v>
      </c>
      <c r="N4" s="33" t="s">
        <v>380</v>
      </c>
      <c r="O4" s="33" t="s">
        <v>30</v>
      </c>
      <c r="P4" s="33" t="s">
        <v>263</v>
      </c>
      <c r="Q4" s="33"/>
      <c r="R4" s="33"/>
      <c r="S4" s="34">
        <v>3000000</v>
      </c>
      <c r="T4" s="34">
        <v>25000000</v>
      </c>
      <c r="U4" s="34">
        <f t="shared" ref="U4:U35" si="0">SUM(S4:T4)</f>
        <v>28000000</v>
      </c>
      <c r="V4" s="33" t="s">
        <v>49</v>
      </c>
      <c r="W4" s="33" t="s">
        <v>381</v>
      </c>
    </row>
    <row r="5" spans="1:23" ht="90" x14ac:dyDescent="0.25">
      <c r="A5" s="33" t="s">
        <v>1845</v>
      </c>
      <c r="B5" s="33" t="s">
        <v>347</v>
      </c>
      <c r="C5" s="33" t="s">
        <v>348</v>
      </c>
      <c r="D5" s="33" t="s">
        <v>374</v>
      </c>
      <c r="E5" s="33" t="s">
        <v>382</v>
      </c>
      <c r="F5" s="33" t="s">
        <v>383</v>
      </c>
      <c r="G5" s="33" t="s">
        <v>351</v>
      </c>
      <c r="H5" s="33" t="s">
        <v>384</v>
      </c>
      <c r="I5" s="33" t="s">
        <v>369</v>
      </c>
      <c r="J5" s="54">
        <v>1150</v>
      </c>
      <c r="K5" s="33" t="s">
        <v>370</v>
      </c>
      <c r="L5" s="33"/>
      <c r="M5" s="33" t="s">
        <v>385</v>
      </c>
      <c r="N5" s="33" t="s">
        <v>386</v>
      </c>
      <c r="O5" s="33" t="s">
        <v>30</v>
      </c>
      <c r="P5" s="33" t="s">
        <v>31</v>
      </c>
      <c r="Q5" s="33" t="s">
        <v>387</v>
      </c>
      <c r="R5" s="33">
        <v>1000</v>
      </c>
      <c r="S5" s="34">
        <v>7000000</v>
      </c>
      <c r="T5" s="34">
        <v>25000000</v>
      </c>
      <c r="U5" s="34">
        <f t="shared" si="0"/>
        <v>32000000</v>
      </c>
      <c r="V5" s="33" t="s">
        <v>49</v>
      </c>
      <c r="W5" s="33" t="s">
        <v>388</v>
      </c>
    </row>
    <row r="6" spans="1:23" ht="90" x14ac:dyDescent="0.25">
      <c r="A6" s="33" t="s">
        <v>1846</v>
      </c>
      <c r="B6" s="33" t="s">
        <v>347</v>
      </c>
      <c r="C6" s="33" t="s">
        <v>348</v>
      </c>
      <c r="D6" s="33" t="s">
        <v>374</v>
      </c>
      <c r="E6" s="33" t="s">
        <v>382</v>
      </c>
      <c r="F6" s="33" t="s">
        <v>389</v>
      </c>
      <c r="G6" s="33" t="s">
        <v>360</v>
      </c>
      <c r="H6" s="33" t="s">
        <v>390</v>
      </c>
      <c r="I6" s="33" t="s">
        <v>369</v>
      </c>
      <c r="J6" s="54">
        <v>500</v>
      </c>
      <c r="K6" s="33" t="s">
        <v>391</v>
      </c>
      <c r="L6" s="33"/>
      <c r="M6" s="33" t="s">
        <v>392</v>
      </c>
      <c r="N6" s="33" t="s">
        <v>393</v>
      </c>
      <c r="O6" s="33" t="s">
        <v>30</v>
      </c>
      <c r="P6" s="33" t="s">
        <v>31</v>
      </c>
      <c r="Q6" s="33" t="s">
        <v>394</v>
      </c>
      <c r="R6" s="33">
        <v>1000</v>
      </c>
      <c r="S6" s="34">
        <v>2000000</v>
      </c>
      <c r="T6" s="34">
        <v>23000000</v>
      </c>
      <c r="U6" s="34">
        <f t="shared" si="0"/>
        <v>25000000</v>
      </c>
      <c r="V6" s="33" t="s">
        <v>49</v>
      </c>
      <c r="W6" s="33" t="s">
        <v>395</v>
      </c>
    </row>
    <row r="7" spans="1:23" ht="75" x14ac:dyDescent="0.25">
      <c r="A7" s="33" t="s">
        <v>1847</v>
      </c>
      <c r="B7" s="33" t="s">
        <v>347</v>
      </c>
      <c r="C7" s="33" t="s">
        <v>348</v>
      </c>
      <c r="D7" s="33" t="s">
        <v>374</v>
      </c>
      <c r="E7" s="33" t="s">
        <v>382</v>
      </c>
      <c r="F7" s="33" t="s">
        <v>396</v>
      </c>
      <c r="G7" s="33" t="s">
        <v>360</v>
      </c>
      <c r="H7" s="33" t="s">
        <v>397</v>
      </c>
      <c r="I7" s="33" t="s">
        <v>369</v>
      </c>
      <c r="J7" s="54">
        <v>3000</v>
      </c>
      <c r="K7" s="33" t="s">
        <v>398</v>
      </c>
      <c r="L7" s="33"/>
      <c r="M7" s="33" t="s">
        <v>399</v>
      </c>
      <c r="N7" s="33" t="s">
        <v>400</v>
      </c>
      <c r="O7" s="33" t="s">
        <v>30</v>
      </c>
      <c r="P7" s="33" t="s">
        <v>263</v>
      </c>
      <c r="Q7" s="33"/>
      <c r="R7" s="33"/>
      <c r="S7" s="34">
        <v>6000000</v>
      </c>
      <c r="T7" s="34">
        <v>40000000</v>
      </c>
      <c r="U7" s="34">
        <f t="shared" si="0"/>
        <v>46000000</v>
      </c>
      <c r="V7" s="33" t="s">
        <v>49</v>
      </c>
      <c r="W7" s="33" t="s">
        <v>401</v>
      </c>
    </row>
    <row r="8" spans="1:23" ht="60" x14ac:dyDescent="0.25">
      <c r="A8" s="33" t="s">
        <v>1848</v>
      </c>
      <c r="B8" s="33" t="s">
        <v>347</v>
      </c>
      <c r="C8" s="33" t="s">
        <v>348</v>
      </c>
      <c r="D8" s="33" t="s">
        <v>374</v>
      </c>
      <c r="E8" s="33" t="s">
        <v>382</v>
      </c>
      <c r="F8" s="33" t="s">
        <v>402</v>
      </c>
      <c r="G8" s="33" t="s">
        <v>360</v>
      </c>
      <c r="H8" s="33" t="s">
        <v>403</v>
      </c>
      <c r="I8" s="33" t="s">
        <v>369</v>
      </c>
      <c r="J8" s="54">
        <v>2000</v>
      </c>
      <c r="K8" s="33" t="s">
        <v>398</v>
      </c>
      <c r="L8" s="33"/>
      <c r="M8" s="33" t="s">
        <v>404</v>
      </c>
      <c r="N8" s="33" t="s">
        <v>405</v>
      </c>
      <c r="O8" s="33" t="s">
        <v>30</v>
      </c>
      <c r="P8" s="33" t="s">
        <v>263</v>
      </c>
      <c r="Q8" s="33"/>
      <c r="R8" s="33"/>
      <c r="S8" s="34">
        <v>4000000</v>
      </c>
      <c r="T8" s="34">
        <v>35000000</v>
      </c>
      <c r="U8" s="34">
        <f t="shared" si="0"/>
        <v>39000000</v>
      </c>
      <c r="V8" s="33" t="s">
        <v>49</v>
      </c>
      <c r="W8" s="33" t="s">
        <v>406</v>
      </c>
    </row>
    <row r="9" spans="1:23" ht="60" x14ac:dyDescent="0.25">
      <c r="A9" s="33" t="s">
        <v>1849</v>
      </c>
      <c r="B9" s="33" t="s">
        <v>347</v>
      </c>
      <c r="C9" s="33" t="s">
        <v>348</v>
      </c>
      <c r="D9" s="33" t="s">
        <v>374</v>
      </c>
      <c r="E9" s="33" t="s">
        <v>382</v>
      </c>
      <c r="F9" s="33" t="s">
        <v>407</v>
      </c>
      <c r="G9" s="33" t="s">
        <v>360</v>
      </c>
      <c r="H9" s="33" t="s">
        <v>408</v>
      </c>
      <c r="I9" s="33" t="s">
        <v>369</v>
      </c>
      <c r="J9" s="54">
        <v>1000</v>
      </c>
      <c r="K9" s="33" t="s">
        <v>398</v>
      </c>
      <c r="L9" s="33"/>
      <c r="M9" s="33" t="s">
        <v>404</v>
      </c>
      <c r="N9" s="33" t="s">
        <v>409</v>
      </c>
      <c r="O9" s="33" t="s">
        <v>30</v>
      </c>
      <c r="P9" s="33" t="s">
        <v>31</v>
      </c>
      <c r="Q9" s="33" t="s">
        <v>410</v>
      </c>
      <c r="R9" s="33">
        <v>1000</v>
      </c>
      <c r="S9" s="34">
        <v>4000000</v>
      </c>
      <c r="T9" s="34">
        <v>30000000</v>
      </c>
      <c r="U9" s="34">
        <f t="shared" si="0"/>
        <v>34000000</v>
      </c>
      <c r="V9" s="33" t="s">
        <v>49</v>
      </c>
      <c r="W9" s="33" t="s">
        <v>411</v>
      </c>
    </row>
    <row r="10" spans="1:23" ht="60" x14ac:dyDescent="0.25">
      <c r="A10" s="33" t="s">
        <v>1850</v>
      </c>
      <c r="B10" s="33" t="s">
        <v>347</v>
      </c>
      <c r="C10" s="33" t="s">
        <v>348</v>
      </c>
      <c r="D10" s="33" t="s">
        <v>374</v>
      </c>
      <c r="E10" s="33" t="s">
        <v>382</v>
      </c>
      <c r="F10" s="33" t="s">
        <v>412</v>
      </c>
      <c r="G10" s="33" t="s">
        <v>360</v>
      </c>
      <c r="H10" s="33" t="s">
        <v>413</v>
      </c>
      <c r="I10" s="33" t="s">
        <v>369</v>
      </c>
      <c r="J10" s="54">
        <v>1500</v>
      </c>
      <c r="K10" s="33" t="s">
        <v>398</v>
      </c>
      <c r="L10" s="33"/>
      <c r="M10" s="33" t="s">
        <v>414</v>
      </c>
      <c r="N10" s="33" t="s">
        <v>415</v>
      </c>
      <c r="O10" s="33" t="s">
        <v>30</v>
      </c>
      <c r="P10" s="33" t="s">
        <v>263</v>
      </c>
      <c r="Q10" s="33"/>
      <c r="R10" s="33"/>
      <c r="S10" s="34">
        <v>3000000</v>
      </c>
      <c r="T10" s="34">
        <v>25000000</v>
      </c>
      <c r="U10" s="34">
        <f t="shared" si="0"/>
        <v>28000000</v>
      </c>
      <c r="V10" s="33" t="s">
        <v>49</v>
      </c>
      <c r="W10" s="33" t="s">
        <v>416</v>
      </c>
    </row>
    <row r="11" spans="1:23" ht="60" x14ac:dyDescent="0.25">
      <c r="A11" s="33" t="s">
        <v>1851</v>
      </c>
      <c r="B11" s="33" t="s">
        <v>347</v>
      </c>
      <c r="C11" s="33" t="s">
        <v>348</v>
      </c>
      <c r="D11" s="33" t="s">
        <v>374</v>
      </c>
      <c r="E11" s="33" t="s">
        <v>382</v>
      </c>
      <c r="F11" s="33" t="s">
        <v>417</v>
      </c>
      <c r="G11" s="33" t="s">
        <v>360</v>
      </c>
      <c r="H11" s="33" t="s">
        <v>418</v>
      </c>
      <c r="I11" s="33" t="s">
        <v>369</v>
      </c>
      <c r="J11" s="54">
        <v>1500</v>
      </c>
      <c r="K11" s="33" t="s">
        <v>391</v>
      </c>
      <c r="L11" s="33"/>
      <c r="M11" s="33" t="s">
        <v>419</v>
      </c>
      <c r="N11" s="33" t="s">
        <v>420</v>
      </c>
      <c r="O11" s="33" t="s">
        <v>30</v>
      </c>
      <c r="P11" s="33" t="s">
        <v>31</v>
      </c>
      <c r="Q11" s="33" t="s">
        <v>394</v>
      </c>
      <c r="R11" s="33">
        <v>1000</v>
      </c>
      <c r="S11" s="34">
        <v>4000000</v>
      </c>
      <c r="T11" s="34">
        <v>30000000</v>
      </c>
      <c r="U11" s="34">
        <f t="shared" si="0"/>
        <v>34000000</v>
      </c>
      <c r="V11" s="33" t="s">
        <v>49</v>
      </c>
      <c r="W11" s="33" t="s">
        <v>406</v>
      </c>
    </row>
    <row r="12" spans="1:23" ht="60" x14ac:dyDescent="0.25">
      <c r="A12" s="33" t="s">
        <v>1852</v>
      </c>
      <c r="B12" s="33" t="s">
        <v>347</v>
      </c>
      <c r="C12" s="33" t="s">
        <v>348</v>
      </c>
      <c r="D12" s="33" t="s">
        <v>374</v>
      </c>
      <c r="E12" s="33" t="s">
        <v>382</v>
      </c>
      <c r="F12" s="33" t="s">
        <v>407</v>
      </c>
      <c r="G12" s="33" t="s">
        <v>360</v>
      </c>
      <c r="H12" s="33" t="s">
        <v>421</v>
      </c>
      <c r="I12" s="33" t="s">
        <v>369</v>
      </c>
      <c r="J12" s="54">
        <v>800</v>
      </c>
      <c r="K12" s="33" t="s">
        <v>398</v>
      </c>
      <c r="L12" s="33"/>
      <c r="M12" s="33" t="s">
        <v>422</v>
      </c>
      <c r="N12" s="33" t="s">
        <v>423</v>
      </c>
      <c r="O12" s="33" t="s">
        <v>30</v>
      </c>
      <c r="P12" s="33" t="s">
        <v>263</v>
      </c>
      <c r="Q12" s="33"/>
      <c r="R12" s="33"/>
      <c r="S12" s="34">
        <v>2000000</v>
      </c>
      <c r="T12" s="34">
        <v>20000000</v>
      </c>
      <c r="U12" s="34">
        <f t="shared" si="0"/>
        <v>22000000</v>
      </c>
      <c r="V12" s="33" t="s">
        <v>49</v>
      </c>
      <c r="W12" s="33" t="s">
        <v>416</v>
      </c>
    </row>
    <row r="13" spans="1:23" ht="60" x14ac:dyDescent="0.25">
      <c r="A13" s="33" t="s">
        <v>1853</v>
      </c>
      <c r="B13" s="33" t="s">
        <v>347</v>
      </c>
      <c r="C13" s="33" t="s">
        <v>348</v>
      </c>
      <c r="D13" s="33" t="s">
        <v>374</v>
      </c>
      <c r="E13" s="33" t="s">
        <v>382</v>
      </c>
      <c r="F13" s="33" t="s">
        <v>383</v>
      </c>
      <c r="G13" s="33" t="s">
        <v>360</v>
      </c>
      <c r="H13" s="33" t="s">
        <v>424</v>
      </c>
      <c r="I13" s="33" t="s">
        <v>369</v>
      </c>
      <c r="J13" s="54">
        <v>1000</v>
      </c>
      <c r="K13" s="33" t="s">
        <v>391</v>
      </c>
      <c r="L13" s="33"/>
      <c r="M13" s="33" t="s">
        <v>425</v>
      </c>
      <c r="N13" s="33" t="s">
        <v>426</v>
      </c>
      <c r="O13" s="33" t="s">
        <v>30</v>
      </c>
      <c r="P13" s="33" t="s">
        <v>263</v>
      </c>
      <c r="Q13" s="33"/>
      <c r="R13" s="33"/>
      <c r="S13" s="34">
        <v>2000000</v>
      </c>
      <c r="T13" s="34">
        <v>20000000</v>
      </c>
      <c r="U13" s="34">
        <f t="shared" si="0"/>
        <v>22000000</v>
      </c>
      <c r="V13" s="33" t="s">
        <v>49</v>
      </c>
      <c r="W13" s="33" t="s">
        <v>416</v>
      </c>
    </row>
    <row r="14" spans="1:23" ht="60" x14ac:dyDescent="0.25">
      <c r="A14" s="33" t="s">
        <v>1854</v>
      </c>
      <c r="B14" s="33" t="s">
        <v>347</v>
      </c>
      <c r="C14" s="33" t="s">
        <v>348</v>
      </c>
      <c r="D14" s="33" t="s">
        <v>374</v>
      </c>
      <c r="E14" s="33" t="s">
        <v>382</v>
      </c>
      <c r="F14" s="33" t="s">
        <v>427</v>
      </c>
      <c r="G14" s="33" t="s">
        <v>360</v>
      </c>
      <c r="H14" s="33" t="s">
        <v>428</v>
      </c>
      <c r="I14" s="33" t="s">
        <v>369</v>
      </c>
      <c r="J14" s="54">
        <v>1000</v>
      </c>
      <c r="K14" s="33" t="s">
        <v>398</v>
      </c>
      <c r="L14" s="33"/>
      <c r="M14" s="33" t="s">
        <v>429</v>
      </c>
      <c r="N14" s="33" t="s">
        <v>430</v>
      </c>
      <c r="O14" s="33" t="s">
        <v>30</v>
      </c>
      <c r="P14" s="33" t="s">
        <v>263</v>
      </c>
      <c r="Q14" s="33"/>
      <c r="R14" s="33"/>
      <c r="S14" s="34">
        <v>2000000</v>
      </c>
      <c r="T14" s="34">
        <v>20000000</v>
      </c>
      <c r="U14" s="34">
        <f t="shared" si="0"/>
        <v>22000000</v>
      </c>
      <c r="V14" s="33" t="s">
        <v>49</v>
      </c>
      <c r="W14" s="33" t="s">
        <v>431</v>
      </c>
    </row>
    <row r="15" spans="1:23" ht="60" x14ac:dyDescent="0.25">
      <c r="A15" s="33" t="s">
        <v>1855</v>
      </c>
      <c r="B15" s="33" t="s">
        <v>347</v>
      </c>
      <c r="C15" s="33" t="s">
        <v>348</v>
      </c>
      <c r="D15" s="33" t="s">
        <v>374</v>
      </c>
      <c r="E15" s="33" t="s">
        <v>382</v>
      </c>
      <c r="F15" s="33" t="s">
        <v>432</v>
      </c>
      <c r="G15" s="33" t="s">
        <v>360</v>
      </c>
      <c r="H15" s="33" t="s">
        <v>433</v>
      </c>
      <c r="I15" s="33" t="s">
        <v>369</v>
      </c>
      <c r="J15" s="54">
        <v>1500</v>
      </c>
      <c r="K15" s="33" t="s">
        <v>398</v>
      </c>
      <c r="L15" s="33"/>
      <c r="M15" s="33" t="s">
        <v>422</v>
      </c>
      <c r="N15" s="33" t="s">
        <v>434</v>
      </c>
      <c r="O15" s="33" t="s">
        <v>30</v>
      </c>
      <c r="P15" s="33" t="s">
        <v>263</v>
      </c>
      <c r="Q15" s="33"/>
      <c r="R15" s="33"/>
      <c r="S15" s="34">
        <v>2500000</v>
      </c>
      <c r="T15" s="34">
        <v>21000000</v>
      </c>
      <c r="U15" s="34">
        <f t="shared" si="0"/>
        <v>23500000</v>
      </c>
      <c r="V15" s="33" t="s">
        <v>49</v>
      </c>
      <c r="W15" s="33" t="s">
        <v>416</v>
      </c>
    </row>
    <row r="16" spans="1:23" ht="75" x14ac:dyDescent="0.25">
      <c r="A16" s="33" t="s">
        <v>1856</v>
      </c>
      <c r="B16" s="33" t="s">
        <v>347</v>
      </c>
      <c r="C16" s="33" t="s">
        <v>348</v>
      </c>
      <c r="D16" s="33" t="s">
        <v>374</v>
      </c>
      <c r="E16" s="33" t="s">
        <v>382</v>
      </c>
      <c r="F16" s="33" t="s">
        <v>435</v>
      </c>
      <c r="G16" s="33" t="s">
        <v>360</v>
      </c>
      <c r="H16" s="33" t="s">
        <v>436</v>
      </c>
      <c r="I16" s="33" t="s">
        <v>369</v>
      </c>
      <c r="J16" s="54">
        <v>1200</v>
      </c>
      <c r="K16" s="33" t="s">
        <v>437</v>
      </c>
      <c r="L16" s="33"/>
      <c r="M16" s="33" t="s">
        <v>429</v>
      </c>
      <c r="N16" s="33" t="s">
        <v>438</v>
      </c>
      <c r="O16" s="33" t="s">
        <v>30</v>
      </c>
      <c r="P16" s="33" t="s">
        <v>263</v>
      </c>
      <c r="Q16" s="33"/>
      <c r="R16" s="33"/>
      <c r="S16" s="34">
        <v>2300000</v>
      </c>
      <c r="T16" s="34">
        <v>21000000</v>
      </c>
      <c r="U16" s="34">
        <f t="shared" si="0"/>
        <v>23300000</v>
      </c>
      <c r="V16" s="33" t="s">
        <v>49</v>
      </c>
      <c r="W16" s="33" t="s">
        <v>416</v>
      </c>
    </row>
    <row r="17" spans="1:23" ht="60" x14ac:dyDescent="0.25">
      <c r="A17" s="33" t="s">
        <v>1857</v>
      </c>
      <c r="B17" s="33" t="s">
        <v>347</v>
      </c>
      <c r="C17" s="33" t="s">
        <v>348</v>
      </c>
      <c r="D17" s="33" t="s">
        <v>374</v>
      </c>
      <c r="E17" s="33" t="s">
        <v>375</v>
      </c>
      <c r="F17" s="33" t="s">
        <v>439</v>
      </c>
      <c r="G17" s="33" t="s">
        <v>360</v>
      </c>
      <c r="H17" s="33" t="s">
        <v>440</v>
      </c>
      <c r="I17" s="33" t="s">
        <v>369</v>
      </c>
      <c r="J17" s="54">
        <v>1500</v>
      </c>
      <c r="K17" s="33" t="s">
        <v>437</v>
      </c>
      <c r="L17" s="33"/>
      <c r="M17" s="33" t="s">
        <v>404</v>
      </c>
      <c r="N17" s="33" t="s">
        <v>441</v>
      </c>
      <c r="O17" s="33" t="s">
        <v>30</v>
      </c>
      <c r="P17" s="33" t="s">
        <v>263</v>
      </c>
      <c r="Q17" s="33"/>
      <c r="R17" s="33"/>
      <c r="S17" s="34">
        <v>3000000</v>
      </c>
      <c r="T17" s="34">
        <v>23000000</v>
      </c>
      <c r="U17" s="34">
        <f t="shared" si="0"/>
        <v>26000000</v>
      </c>
      <c r="V17" s="33" t="s">
        <v>49</v>
      </c>
      <c r="W17" s="33" t="s">
        <v>416</v>
      </c>
    </row>
    <row r="18" spans="1:23" ht="60" x14ac:dyDescent="0.25">
      <c r="A18" s="33" t="s">
        <v>1858</v>
      </c>
      <c r="B18" s="33" t="s">
        <v>347</v>
      </c>
      <c r="C18" s="33" t="s">
        <v>348</v>
      </c>
      <c r="D18" s="33" t="s">
        <v>374</v>
      </c>
      <c r="E18" s="33" t="s">
        <v>382</v>
      </c>
      <c r="F18" s="33" t="s">
        <v>442</v>
      </c>
      <c r="G18" s="33" t="s">
        <v>360</v>
      </c>
      <c r="H18" s="33" t="s">
        <v>443</v>
      </c>
      <c r="I18" s="33" t="s">
        <v>369</v>
      </c>
      <c r="J18" s="54">
        <v>400</v>
      </c>
      <c r="K18" s="33" t="s">
        <v>437</v>
      </c>
      <c r="L18" s="33"/>
      <c r="M18" s="33" t="s">
        <v>444</v>
      </c>
      <c r="N18" s="33" t="s">
        <v>445</v>
      </c>
      <c r="O18" s="33" t="s">
        <v>30</v>
      </c>
      <c r="P18" s="33" t="s">
        <v>263</v>
      </c>
      <c r="Q18" s="33"/>
      <c r="R18" s="33"/>
      <c r="S18" s="34">
        <v>1000000</v>
      </c>
      <c r="T18" s="34">
        <v>18000000</v>
      </c>
      <c r="U18" s="34">
        <f t="shared" si="0"/>
        <v>19000000</v>
      </c>
      <c r="V18" s="33" t="s">
        <v>49</v>
      </c>
      <c r="W18" s="33" t="s">
        <v>416</v>
      </c>
    </row>
    <row r="19" spans="1:23" ht="135" x14ac:dyDescent="0.25">
      <c r="A19" s="33" t="s">
        <v>1859</v>
      </c>
      <c r="B19" s="33" t="s">
        <v>347</v>
      </c>
      <c r="C19" s="33" t="s">
        <v>184</v>
      </c>
      <c r="D19" s="33" t="s">
        <v>64</v>
      </c>
      <c r="E19" s="33" t="s">
        <v>115</v>
      </c>
      <c r="F19" s="33" t="s">
        <v>115</v>
      </c>
      <c r="G19" s="33" t="s">
        <v>351</v>
      </c>
      <c r="H19" s="33" t="s">
        <v>1247</v>
      </c>
      <c r="I19" s="33" t="s">
        <v>362</v>
      </c>
      <c r="J19" s="54">
        <v>1000</v>
      </c>
      <c r="K19" s="33" t="s">
        <v>1248</v>
      </c>
      <c r="L19" s="33"/>
      <c r="M19" s="33" t="s">
        <v>1249</v>
      </c>
      <c r="N19" s="33" t="s">
        <v>1250</v>
      </c>
      <c r="O19" s="33" t="s">
        <v>30</v>
      </c>
      <c r="P19" s="33" t="s">
        <v>31</v>
      </c>
      <c r="Q19" s="33" t="s">
        <v>1103</v>
      </c>
      <c r="R19" s="33">
        <v>5000</v>
      </c>
      <c r="S19" s="34">
        <v>50000000</v>
      </c>
      <c r="T19" s="34">
        <v>300000000</v>
      </c>
      <c r="U19" s="34">
        <f t="shared" si="0"/>
        <v>350000000</v>
      </c>
      <c r="V19" s="33" t="s">
        <v>49</v>
      </c>
      <c r="W19" s="33" t="s">
        <v>1251</v>
      </c>
    </row>
    <row r="20" spans="1:23" ht="45" x14ac:dyDescent="0.25">
      <c r="A20" s="33" t="s">
        <v>1896</v>
      </c>
      <c r="B20" s="33" t="s">
        <v>347</v>
      </c>
      <c r="C20" s="33" t="s">
        <v>184</v>
      </c>
      <c r="D20" s="33" t="s">
        <v>64</v>
      </c>
      <c r="E20" s="33" t="s">
        <v>115</v>
      </c>
      <c r="F20" s="33" t="s">
        <v>118</v>
      </c>
      <c r="G20" s="33" t="s">
        <v>351</v>
      </c>
      <c r="H20" s="33" t="s">
        <v>1199</v>
      </c>
      <c r="I20" s="33" t="s">
        <v>369</v>
      </c>
      <c r="J20" s="54">
        <v>3000</v>
      </c>
      <c r="K20" s="33" t="s">
        <v>1252</v>
      </c>
      <c r="L20" s="33"/>
      <c r="M20" s="33" t="s">
        <v>1253</v>
      </c>
      <c r="N20" s="33" t="s">
        <v>1116</v>
      </c>
      <c r="O20" s="33" t="s">
        <v>30</v>
      </c>
      <c r="P20" s="33" t="s">
        <v>31</v>
      </c>
      <c r="Q20" s="33" t="s">
        <v>1103</v>
      </c>
      <c r="R20" s="33">
        <v>200</v>
      </c>
      <c r="S20" s="34">
        <v>0</v>
      </c>
      <c r="T20" s="34">
        <v>25000000</v>
      </c>
      <c r="U20" s="34">
        <f t="shared" si="0"/>
        <v>25000000</v>
      </c>
      <c r="V20" s="33" t="s">
        <v>43</v>
      </c>
      <c r="W20" s="33" t="s">
        <v>1254</v>
      </c>
    </row>
    <row r="21" spans="1:23" ht="45" x14ac:dyDescent="0.25">
      <c r="A21" s="33" t="s">
        <v>1897</v>
      </c>
      <c r="B21" s="33" t="s">
        <v>347</v>
      </c>
      <c r="C21" s="33" t="s">
        <v>184</v>
      </c>
      <c r="D21" s="33" t="s">
        <v>64</v>
      </c>
      <c r="E21" s="33" t="s">
        <v>115</v>
      </c>
      <c r="F21" s="33" t="s">
        <v>120</v>
      </c>
      <c r="G21" s="33" t="s">
        <v>351</v>
      </c>
      <c r="H21" s="33" t="s">
        <v>1255</v>
      </c>
      <c r="I21" s="33" t="s">
        <v>362</v>
      </c>
      <c r="J21" s="54">
        <v>3000</v>
      </c>
      <c r="K21" s="33" t="s">
        <v>1118</v>
      </c>
      <c r="L21" s="33"/>
      <c r="M21" s="33" t="s">
        <v>1256</v>
      </c>
      <c r="N21" s="33" t="s">
        <v>1116</v>
      </c>
      <c r="O21" s="33" t="s">
        <v>30</v>
      </c>
      <c r="P21" s="33" t="s">
        <v>31</v>
      </c>
      <c r="Q21" s="33" t="s">
        <v>1103</v>
      </c>
      <c r="R21" s="33">
        <v>250</v>
      </c>
      <c r="S21" s="34">
        <v>0</v>
      </c>
      <c r="T21" s="34">
        <v>30000000</v>
      </c>
      <c r="U21" s="34">
        <f t="shared" si="0"/>
        <v>30000000</v>
      </c>
      <c r="V21" s="33" t="s">
        <v>43</v>
      </c>
      <c r="W21" s="33" t="s">
        <v>1257</v>
      </c>
    </row>
    <row r="22" spans="1:23" ht="30" x14ac:dyDescent="0.25">
      <c r="A22" s="33" t="s">
        <v>1860</v>
      </c>
      <c r="B22" s="33" t="s">
        <v>347</v>
      </c>
      <c r="C22" s="33" t="s">
        <v>184</v>
      </c>
      <c r="D22" s="33" t="s">
        <v>64</v>
      </c>
      <c r="E22" s="33" t="s">
        <v>115</v>
      </c>
      <c r="F22" s="33" t="s">
        <v>1258</v>
      </c>
      <c r="G22" s="33" t="s">
        <v>351</v>
      </c>
      <c r="H22" s="33" t="s">
        <v>1259</v>
      </c>
      <c r="I22" s="33" t="s">
        <v>362</v>
      </c>
      <c r="J22" s="54">
        <v>1500</v>
      </c>
      <c r="K22" s="33" t="s">
        <v>1094</v>
      </c>
      <c r="L22" s="33"/>
      <c r="M22" s="33" t="s">
        <v>1260</v>
      </c>
      <c r="N22" s="33" t="s">
        <v>1261</v>
      </c>
      <c r="O22" s="33" t="s">
        <v>30</v>
      </c>
      <c r="P22" s="33" t="s">
        <v>31</v>
      </c>
      <c r="Q22" s="33" t="s">
        <v>1103</v>
      </c>
      <c r="R22" s="33">
        <v>50</v>
      </c>
      <c r="S22" s="34">
        <v>20000000</v>
      </c>
      <c r="T22" s="34">
        <v>70000000</v>
      </c>
      <c r="U22" s="34">
        <f t="shared" si="0"/>
        <v>90000000</v>
      </c>
      <c r="V22" s="33" t="s">
        <v>49</v>
      </c>
      <c r="W22" s="33"/>
    </row>
    <row r="23" spans="1:23" ht="30" x14ac:dyDescent="0.25">
      <c r="A23" s="33" t="s">
        <v>1861</v>
      </c>
      <c r="B23" s="33" t="s">
        <v>347</v>
      </c>
      <c r="C23" s="33" t="s">
        <v>184</v>
      </c>
      <c r="D23" s="33" t="s">
        <v>64</v>
      </c>
      <c r="E23" s="33" t="s">
        <v>968</v>
      </c>
      <c r="F23" s="33" t="s">
        <v>1262</v>
      </c>
      <c r="G23" s="33" t="s">
        <v>351</v>
      </c>
      <c r="H23" s="33" t="s">
        <v>1263</v>
      </c>
      <c r="I23" s="33" t="s">
        <v>362</v>
      </c>
      <c r="J23" s="54">
        <v>1000</v>
      </c>
      <c r="K23" s="33" t="s">
        <v>1094</v>
      </c>
      <c r="L23" s="33"/>
      <c r="M23" s="33" t="s">
        <v>1264</v>
      </c>
      <c r="N23" s="33" t="s">
        <v>1265</v>
      </c>
      <c r="O23" s="33" t="s">
        <v>30</v>
      </c>
      <c r="P23" s="33" t="s">
        <v>31</v>
      </c>
      <c r="Q23" s="33" t="s">
        <v>1103</v>
      </c>
      <c r="R23" s="33">
        <v>100</v>
      </c>
      <c r="S23" s="34">
        <v>15000000</v>
      </c>
      <c r="T23" s="34">
        <v>70000000</v>
      </c>
      <c r="U23" s="34">
        <f t="shared" si="0"/>
        <v>85000000</v>
      </c>
      <c r="V23" s="33" t="s">
        <v>49</v>
      </c>
      <c r="W23" s="33"/>
    </row>
    <row r="24" spans="1:23" ht="150" x14ac:dyDescent="0.25">
      <c r="A24" s="33" t="s">
        <v>1898</v>
      </c>
      <c r="B24" s="33" t="s">
        <v>518</v>
      </c>
      <c r="C24" s="33" t="s">
        <v>502</v>
      </c>
      <c r="D24" s="33" t="s">
        <v>34</v>
      </c>
      <c r="E24" s="33" t="s">
        <v>34</v>
      </c>
      <c r="F24" s="33" t="s">
        <v>1549</v>
      </c>
      <c r="G24" s="33" t="s">
        <v>351</v>
      </c>
      <c r="H24" s="33" t="s">
        <v>1552</v>
      </c>
      <c r="I24" s="33" t="s">
        <v>362</v>
      </c>
      <c r="J24" s="54">
        <v>900</v>
      </c>
      <c r="K24" s="33" t="s">
        <v>1248</v>
      </c>
      <c r="L24" s="33"/>
      <c r="M24" s="33" t="s">
        <v>1558</v>
      </c>
      <c r="N24" s="33" t="s">
        <v>1559</v>
      </c>
      <c r="O24" s="33" t="s">
        <v>55</v>
      </c>
      <c r="P24" s="33" t="s">
        <v>31</v>
      </c>
      <c r="Q24" s="33" t="s">
        <v>527</v>
      </c>
      <c r="R24" s="33">
        <v>400</v>
      </c>
      <c r="S24" s="34">
        <v>0</v>
      </c>
      <c r="T24" s="34">
        <v>12000000</v>
      </c>
      <c r="U24" s="34">
        <f t="shared" si="0"/>
        <v>12000000</v>
      </c>
      <c r="V24" s="33" t="s">
        <v>43</v>
      </c>
      <c r="W24" s="33" t="s">
        <v>1568</v>
      </c>
    </row>
    <row r="25" spans="1:23" ht="150" x14ac:dyDescent="0.25">
      <c r="A25" s="33" t="s">
        <v>1899</v>
      </c>
      <c r="B25" s="33" t="s">
        <v>518</v>
      </c>
      <c r="C25" s="33" t="s">
        <v>502</v>
      </c>
      <c r="D25" s="33" t="s">
        <v>34</v>
      </c>
      <c r="E25" s="33" t="s">
        <v>34</v>
      </c>
      <c r="F25" s="33" t="s">
        <v>1550</v>
      </c>
      <c r="G25" s="33" t="s">
        <v>351</v>
      </c>
      <c r="H25" s="33" t="s">
        <v>1326</v>
      </c>
      <c r="I25" s="33" t="s">
        <v>369</v>
      </c>
      <c r="J25" s="54">
        <v>300</v>
      </c>
      <c r="K25" s="33" t="s">
        <v>1094</v>
      </c>
      <c r="L25" s="33"/>
      <c r="M25" s="33" t="s">
        <v>1560</v>
      </c>
      <c r="N25" s="33" t="s">
        <v>1559</v>
      </c>
      <c r="O25" s="33" t="s">
        <v>30</v>
      </c>
      <c r="P25" s="33" t="s">
        <v>31</v>
      </c>
      <c r="Q25" s="33" t="s">
        <v>527</v>
      </c>
      <c r="R25" s="33">
        <v>100</v>
      </c>
      <c r="S25" s="34">
        <v>0</v>
      </c>
      <c r="T25" s="34">
        <v>2500000</v>
      </c>
      <c r="U25" s="34">
        <f t="shared" si="0"/>
        <v>2500000</v>
      </c>
      <c r="V25" s="33" t="s">
        <v>43</v>
      </c>
      <c r="W25" s="33" t="s">
        <v>1569</v>
      </c>
    </row>
    <row r="26" spans="1:23" ht="135" x14ac:dyDescent="0.25">
      <c r="A26" s="33" t="s">
        <v>1862</v>
      </c>
      <c r="B26" s="33" t="s">
        <v>518</v>
      </c>
      <c r="C26" s="33" t="s">
        <v>502</v>
      </c>
      <c r="D26" s="33" t="s">
        <v>34</v>
      </c>
      <c r="E26" s="33" t="s">
        <v>108</v>
      </c>
      <c r="F26" s="33" t="s">
        <v>66</v>
      </c>
      <c r="G26" s="33" t="s">
        <v>351</v>
      </c>
      <c r="H26" s="33" t="s">
        <v>1499</v>
      </c>
      <c r="I26" s="33" t="s">
        <v>369</v>
      </c>
      <c r="J26" s="54">
        <v>200</v>
      </c>
      <c r="K26" s="33" t="s">
        <v>1094</v>
      </c>
      <c r="L26" s="33"/>
      <c r="M26" s="33" t="s">
        <v>1561</v>
      </c>
      <c r="N26" s="33" t="s">
        <v>1559</v>
      </c>
      <c r="O26" s="33" t="s">
        <v>55</v>
      </c>
      <c r="P26" s="33" t="s">
        <v>31</v>
      </c>
      <c r="Q26" s="33" t="s">
        <v>527</v>
      </c>
      <c r="R26" s="33">
        <v>2000</v>
      </c>
      <c r="S26" s="34">
        <v>0</v>
      </c>
      <c r="T26" s="34">
        <v>5000000</v>
      </c>
      <c r="U26" s="34">
        <f t="shared" si="0"/>
        <v>5000000</v>
      </c>
      <c r="V26" s="33" t="s">
        <v>49</v>
      </c>
      <c r="W26" s="33" t="s">
        <v>1570</v>
      </c>
    </row>
    <row r="27" spans="1:23" ht="165" x14ac:dyDescent="0.25">
      <c r="A27" s="33" t="s">
        <v>1863</v>
      </c>
      <c r="B27" s="33" t="s">
        <v>518</v>
      </c>
      <c r="C27" s="33" t="s">
        <v>502</v>
      </c>
      <c r="D27" s="33" t="s">
        <v>34</v>
      </c>
      <c r="E27" s="33" t="s">
        <v>66</v>
      </c>
      <c r="F27" s="33" t="s">
        <v>67</v>
      </c>
      <c r="G27" s="33" t="s">
        <v>351</v>
      </c>
      <c r="H27" s="33" t="s">
        <v>1553</v>
      </c>
      <c r="I27" s="33" t="s">
        <v>1142</v>
      </c>
      <c r="J27" s="54">
        <v>2000</v>
      </c>
      <c r="K27" s="33" t="s">
        <v>1556</v>
      </c>
      <c r="L27" s="33"/>
      <c r="M27" s="33" t="s">
        <v>1562</v>
      </c>
      <c r="N27" s="33" t="s">
        <v>1559</v>
      </c>
      <c r="O27" s="33" t="s">
        <v>55</v>
      </c>
      <c r="P27" s="33" t="s">
        <v>31</v>
      </c>
      <c r="Q27" s="33" t="s">
        <v>1566</v>
      </c>
      <c r="R27" s="33">
        <v>2000</v>
      </c>
      <c r="S27" s="34">
        <v>0</v>
      </c>
      <c r="T27" s="34">
        <v>20000000</v>
      </c>
      <c r="U27" s="34">
        <f t="shared" si="0"/>
        <v>20000000</v>
      </c>
      <c r="V27" s="33" t="s">
        <v>49</v>
      </c>
      <c r="W27" s="33" t="s">
        <v>1571</v>
      </c>
    </row>
    <row r="28" spans="1:23" ht="165" x14ac:dyDescent="0.25">
      <c r="A28" s="33" t="s">
        <v>1900</v>
      </c>
      <c r="B28" s="33" t="s">
        <v>518</v>
      </c>
      <c r="C28" s="33" t="s">
        <v>502</v>
      </c>
      <c r="D28" s="33" t="s">
        <v>34</v>
      </c>
      <c r="E28" s="33" t="s">
        <v>66</v>
      </c>
      <c r="F28" s="33" t="s">
        <v>686</v>
      </c>
      <c r="G28" s="33" t="s">
        <v>351</v>
      </c>
      <c r="H28" s="33" t="s">
        <v>1554</v>
      </c>
      <c r="I28" s="33" t="s">
        <v>369</v>
      </c>
      <c r="J28" s="54">
        <v>800</v>
      </c>
      <c r="K28" s="33" t="s">
        <v>1557</v>
      </c>
      <c r="L28" s="33"/>
      <c r="M28" s="33" t="s">
        <v>1563</v>
      </c>
      <c r="N28" s="33" t="s">
        <v>1559</v>
      </c>
      <c r="O28" s="33" t="s">
        <v>55</v>
      </c>
      <c r="P28" s="33" t="s">
        <v>31</v>
      </c>
      <c r="Q28" s="33" t="s">
        <v>1567</v>
      </c>
      <c r="R28" s="33">
        <v>600</v>
      </c>
      <c r="S28" s="34">
        <v>0</v>
      </c>
      <c r="T28" s="34">
        <v>8000000</v>
      </c>
      <c r="U28" s="34">
        <f t="shared" si="0"/>
        <v>8000000</v>
      </c>
      <c r="V28" s="33" t="s">
        <v>43</v>
      </c>
      <c r="W28" s="33" t="s">
        <v>1571</v>
      </c>
    </row>
    <row r="29" spans="1:23" ht="180" x14ac:dyDescent="0.25">
      <c r="A29" s="33" t="s">
        <v>1864</v>
      </c>
      <c r="B29" s="33" t="s">
        <v>518</v>
      </c>
      <c r="C29" s="33" t="s">
        <v>502</v>
      </c>
      <c r="D29" s="33" t="s">
        <v>34</v>
      </c>
      <c r="E29" s="33" t="s">
        <v>34</v>
      </c>
      <c r="F29" s="33" t="s">
        <v>1551</v>
      </c>
      <c r="G29" s="33" t="s">
        <v>351</v>
      </c>
      <c r="H29" s="33" t="s">
        <v>1555</v>
      </c>
      <c r="I29" s="33" t="s">
        <v>369</v>
      </c>
      <c r="J29" s="54">
        <v>600</v>
      </c>
      <c r="K29" s="33" t="s">
        <v>1094</v>
      </c>
      <c r="L29" s="33"/>
      <c r="M29" s="33" t="s">
        <v>1564</v>
      </c>
      <c r="N29" s="33" t="s">
        <v>1565</v>
      </c>
      <c r="O29" s="33" t="s">
        <v>30</v>
      </c>
      <c r="P29" s="33" t="s">
        <v>31</v>
      </c>
      <c r="Q29" s="33" t="s">
        <v>527</v>
      </c>
      <c r="R29" s="33">
        <v>2000</v>
      </c>
      <c r="S29" s="34">
        <v>0</v>
      </c>
      <c r="T29" s="34">
        <v>20000000</v>
      </c>
      <c r="U29" s="34">
        <f t="shared" si="0"/>
        <v>20000000</v>
      </c>
      <c r="V29" s="33" t="s">
        <v>49</v>
      </c>
      <c r="W29" s="33" t="s">
        <v>1572</v>
      </c>
    </row>
    <row r="30" spans="1:23" ht="150" x14ac:dyDescent="0.25">
      <c r="A30" s="33" t="s">
        <v>1865</v>
      </c>
      <c r="B30" s="33" t="s">
        <v>347</v>
      </c>
      <c r="C30" s="33" t="s">
        <v>348</v>
      </c>
      <c r="D30" s="33" t="s">
        <v>349</v>
      </c>
      <c r="E30" s="33" t="s">
        <v>349</v>
      </c>
      <c r="F30" s="33" t="s">
        <v>350</v>
      </c>
      <c r="G30" s="33" t="s">
        <v>351</v>
      </c>
      <c r="H30" s="33" t="s">
        <v>352</v>
      </c>
      <c r="I30" s="33" t="s">
        <v>353</v>
      </c>
      <c r="J30" s="54">
        <v>7200</v>
      </c>
      <c r="K30" s="33" t="s">
        <v>354</v>
      </c>
      <c r="L30" s="33"/>
      <c r="M30" s="33" t="s">
        <v>355</v>
      </c>
      <c r="N30" s="33" t="s">
        <v>356</v>
      </c>
      <c r="O30" s="33" t="s">
        <v>30</v>
      </c>
      <c r="P30" s="33" t="s">
        <v>31</v>
      </c>
      <c r="Q30" s="33" t="s">
        <v>357</v>
      </c>
      <c r="R30" s="33">
        <v>3500</v>
      </c>
      <c r="S30" s="34">
        <v>47000000</v>
      </c>
      <c r="T30" s="34">
        <v>953000000</v>
      </c>
      <c r="U30" s="34">
        <f t="shared" si="0"/>
        <v>1000000000</v>
      </c>
      <c r="V30" s="33" t="s">
        <v>49</v>
      </c>
      <c r="W30" s="33" t="s">
        <v>358</v>
      </c>
    </row>
    <row r="31" spans="1:23" ht="105" x14ac:dyDescent="0.25">
      <c r="A31" s="33" t="s">
        <v>1866</v>
      </c>
      <c r="B31" s="33" t="s">
        <v>347</v>
      </c>
      <c r="C31" s="33" t="s">
        <v>348</v>
      </c>
      <c r="D31" s="33" t="s">
        <v>349</v>
      </c>
      <c r="E31" s="33" t="s">
        <v>349</v>
      </c>
      <c r="F31" s="33" t="s">
        <v>359</v>
      </c>
      <c r="G31" s="33" t="s">
        <v>360</v>
      </c>
      <c r="H31" s="33" t="s">
        <v>361</v>
      </c>
      <c r="I31" s="33" t="s">
        <v>362</v>
      </c>
      <c r="J31" s="54">
        <v>3000</v>
      </c>
      <c r="K31" s="33" t="s">
        <v>363</v>
      </c>
      <c r="L31" s="33"/>
      <c r="M31" s="33" t="s">
        <v>364</v>
      </c>
      <c r="N31" s="33" t="s">
        <v>365</v>
      </c>
      <c r="O31" s="33" t="s">
        <v>30</v>
      </c>
      <c r="P31" s="33" t="s">
        <v>263</v>
      </c>
      <c r="Q31" s="33"/>
      <c r="R31" s="33"/>
      <c r="S31" s="34">
        <v>20000000</v>
      </c>
      <c r="T31" s="34">
        <v>180000000</v>
      </c>
      <c r="U31" s="34">
        <f t="shared" si="0"/>
        <v>200000000</v>
      </c>
      <c r="V31" s="33" t="s">
        <v>49</v>
      </c>
      <c r="W31" s="33" t="s">
        <v>366</v>
      </c>
    </row>
    <row r="32" spans="1:23" ht="120" x14ac:dyDescent="0.25">
      <c r="A32" s="33" t="s">
        <v>1867</v>
      </c>
      <c r="B32" s="33" t="s">
        <v>347</v>
      </c>
      <c r="C32" s="33" t="s">
        <v>348</v>
      </c>
      <c r="D32" s="33" t="s">
        <v>349</v>
      </c>
      <c r="E32" s="33" t="s">
        <v>349</v>
      </c>
      <c r="F32" s="33" t="s">
        <v>367</v>
      </c>
      <c r="G32" s="33" t="s">
        <v>351</v>
      </c>
      <c r="H32" s="33" t="s">
        <v>368</v>
      </c>
      <c r="I32" s="33" t="s">
        <v>369</v>
      </c>
      <c r="J32" s="54">
        <v>5000</v>
      </c>
      <c r="K32" s="33" t="s">
        <v>370</v>
      </c>
      <c r="L32" s="33"/>
      <c r="M32" s="33" t="s">
        <v>371</v>
      </c>
      <c r="N32" s="33" t="s">
        <v>372</v>
      </c>
      <c r="O32" s="33" t="s">
        <v>30</v>
      </c>
      <c r="P32" s="33" t="s">
        <v>263</v>
      </c>
      <c r="Q32" s="33"/>
      <c r="R32" s="33"/>
      <c r="S32" s="34">
        <v>32000000</v>
      </c>
      <c r="T32" s="34">
        <v>468000000</v>
      </c>
      <c r="U32" s="34">
        <f t="shared" si="0"/>
        <v>500000000</v>
      </c>
      <c r="V32" s="33" t="s">
        <v>49</v>
      </c>
      <c r="W32" s="33" t="s">
        <v>373</v>
      </c>
    </row>
    <row r="33" spans="1:23" ht="60" x14ac:dyDescent="0.25">
      <c r="A33" s="33" t="s">
        <v>1901</v>
      </c>
      <c r="B33" s="33" t="s">
        <v>347</v>
      </c>
      <c r="C33" s="33" t="s">
        <v>184</v>
      </c>
      <c r="D33" s="33" t="s">
        <v>24</v>
      </c>
      <c r="E33" s="33" t="s">
        <v>902</v>
      </c>
      <c r="F33" s="33" t="s">
        <v>1092</v>
      </c>
      <c r="G33" s="33" t="s">
        <v>351</v>
      </c>
      <c r="H33" s="33" t="s">
        <v>514</v>
      </c>
      <c r="I33" s="33" t="s">
        <v>1093</v>
      </c>
      <c r="J33" s="54">
        <v>2000</v>
      </c>
      <c r="K33" s="33" t="s">
        <v>1094</v>
      </c>
      <c r="L33" s="33"/>
      <c r="M33" s="33" t="s">
        <v>1095</v>
      </c>
      <c r="N33" s="33" t="s">
        <v>1096</v>
      </c>
      <c r="O33" s="33" t="s">
        <v>30</v>
      </c>
      <c r="P33" s="33" t="s">
        <v>31</v>
      </c>
      <c r="Q33" s="33" t="s">
        <v>1097</v>
      </c>
      <c r="R33" s="33">
        <v>2000</v>
      </c>
      <c r="S33" s="34">
        <v>0</v>
      </c>
      <c r="T33" s="34">
        <v>25000000</v>
      </c>
      <c r="U33" s="34">
        <f t="shared" si="0"/>
        <v>25000000</v>
      </c>
      <c r="V33" s="33" t="s">
        <v>43</v>
      </c>
      <c r="W33" s="33" t="s">
        <v>1098</v>
      </c>
    </row>
    <row r="34" spans="1:23" ht="30" x14ac:dyDescent="0.25">
      <c r="A34" s="33" t="s">
        <v>1868</v>
      </c>
      <c r="B34" s="33" t="s">
        <v>347</v>
      </c>
      <c r="C34" s="33" t="s">
        <v>184</v>
      </c>
      <c r="D34" s="33" t="s">
        <v>24</v>
      </c>
      <c r="E34" s="33" t="s">
        <v>25</v>
      </c>
      <c r="F34" s="33" t="s">
        <v>122</v>
      </c>
      <c r="G34" s="33" t="s">
        <v>351</v>
      </c>
      <c r="H34" s="33" t="s">
        <v>1138</v>
      </c>
      <c r="I34" s="33" t="s">
        <v>362</v>
      </c>
      <c r="J34" s="54">
        <v>1300</v>
      </c>
      <c r="K34" s="33" t="s">
        <v>1139</v>
      </c>
      <c r="L34" s="33"/>
      <c r="M34" s="33" t="s">
        <v>1140</v>
      </c>
      <c r="N34" s="33" t="s">
        <v>1141</v>
      </c>
      <c r="O34" s="33" t="s">
        <v>30</v>
      </c>
      <c r="P34" s="33" t="s">
        <v>31</v>
      </c>
      <c r="Q34" s="33" t="s">
        <v>1103</v>
      </c>
      <c r="R34" s="33">
        <v>400</v>
      </c>
      <c r="S34" s="34">
        <v>0</v>
      </c>
      <c r="T34" s="34">
        <v>40000000</v>
      </c>
      <c r="U34" s="34">
        <f t="shared" si="0"/>
        <v>40000000</v>
      </c>
      <c r="V34" s="33" t="s">
        <v>49</v>
      </c>
      <c r="W34" s="33"/>
    </row>
    <row r="35" spans="1:23" ht="30" x14ac:dyDescent="0.25">
      <c r="A35" s="33" t="s">
        <v>1869</v>
      </c>
      <c r="B35" s="33" t="s">
        <v>347</v>
      </c>
      <c r="C35" s="33" t="s">
        <v>184</v>
      </c>
      <c r="D35" s="33" t="s">
        <v>24</v>
      </c>
      <c r="E35" s="33" t="s">
        <v>25</v>
      </c>
      <c r="F35" s="33" t="s">
        <v>57</v>
      </c>
      <c r="G35" s="33" t="s">
        <v>351</v>
      </c>
      <c r="H35" s="33" t="s">
        <v>1138</v>
      </c>
      <c r="I35" s="33" t="s">
        <v>1142</v>
      </c>
      <c r="J35" s="54">
        <v>2000</v>
      </c>
      <c r="K35" s="33" t="s">
        <v>1139</v>
      </c>
      <c r="L35" s="33"/>
      <c r="M35" s="33" t="s">
        <v>1143</v>
      </c>
      <c r="N35" s="33" t="s">
        <v>1144</v>
      </c>
      <c r="O35" s="33" t="s">
        <v>30</v>
      </c>
      <c r="P35" s="33" t="s">
        <v>31</v>
      </c>
      <c r="Q35" s="33" t="s">
        <v>1103</v>
      </c>
      <c r="R35" s="33">
        <v>100</v>
      </c>
      <c r="S35" s="34">
        <v>25000000</v>
      </c>
      <c r="T35" s="34">
        <v>75000000</v>
      </c>
      <c r="U35" s="34">
        <f t="shared" si="0"/>
        <v>100000000</v>
      </c>
      <c r="V35" s="33" t="s">
        <v>49</v>
      </c>
      <c r="W35" s="33"/>
    </row>
    <row r="36" spans="1:23" ht="45" x14ac:dyDescent="0.25">
      <c r="A36" s="33" t="s">
        <v>1870</v>
      </c>
      <c r="B36" s="33" t="s">
        <v>347</v>
      </c>
      <c r="C36" s="33" t="s">
        <v>184</v>
      </c>
      <c r="D36" s="33" t="s">
        <v>24</v>
      </c>
      <c r="E36" s="33" t="s">
        <v>902</v>
      </c>
      <c r="F36" s="33" t="s">
        <v>1145</v>
      </c>
      <c r="G36" s="33" t="s">
        <v>351</v>
      </c>
      <c r="H36" s="33" t="s">
        <v>1146</v>
      </c>
      <c r="I36" s="33" t="s">
        <v>362</v>
      </c>
      <c r="J36" s="54">
        <v>200</v>
      </c>
      <c r="K36" s="33" t="s">
        <v>1147</v>
      </c>
      <c r="L36" s="33"/>
      <c r="M36" s="33" t="s">
        <v>1148</v>
      </c>
      <c r="N36" s="33" t="s">
        <v>1149</v>
      </c>
      <c r="O36" s="33" t="s">
        <v>30</v>
      </c>
      <c r="P36" s="33" t="s">
        <v>31</v>
      </c>
      <c r="Q36" s="33" t="s">
        <v>1103</v>
      </c>
      <c r="R36" s="33">
        <v>5</v>
      </c>
      <c r="S36" s="34">
        <v>10000000</v>
      </c>
      <c r="T36" s="34">
        <v>25000000</v>
      </c>
      <c r="U36" s="34">
        <f t="shared" ref="U36:U67" si="1">SUM(S36:T36)</f>
        <v>35000000</v>
      </c>
      <c r="V36" s="33" t="s">
        <v>49</v>
      </c>
      <c r="W36" s="33" t="s">
        <v>1150</v>
      </c>
    </row>
    <row r="37" spans="1:23" ht="90" x14ac:dyDescent="0.25">
      <c r="A37" s="33" t="s">
        <v>1871</v>
      </c>
      <c r="B37" s="33" t="s">
        <v>347</v>
      </c>
      <c r="C37" s="33" t="s">
        <v>184</v>
      </c>
      <c r="D37" s="33" t="s">
        <v>24</v>
      </c>
      <c r="E37" s="33" t="s">
        <v>25</v>
      </c>
      <c r="F37" s="33" t="s">
        <v>122</v>
      </c>
      <c r="G37" s="33" t="s">
        <v>351</v>
      </c>
      <c r="H37" s="33" t="s">
        <v>1151</v>
      </c>
      <c r="I37" s="33" t="s">
        <v>1142</v>
      </c>
      <c r="J37" s="54">
        <v>3000</v>
      </c>
      <c r="K37" s="33" t="s">
        <v>1152</v>
      </c>
      <c r="L37" s="33"/>
      <c r="M37" s="33" t="s">
        <v>1153</v>
      </c>
      <c r="N37" s="33" t="s">
        <v>1154</v>
      </c>
      <c r="O37" s="33" t="s">
        <v>30</v>
      </c>
      <c r="P37" s="33" t="s">
        <v>31</v>
      </c>
      <c r="Q37" s="33" t="s">
        <v>1103</v>
      </c>
      <c r="R37" s="33">
        <v>1200</v>
      </c>
      <c r="S37" s="34">
        <v>75000000</v>
      </c>
      <c r="T37" s="34">
        <v>500000000</v>
      </c>
      <c r="U37" s="34">
        <f t="shared" si="1"/>
        <v>575000000</v>
      </c>
      <c r="V37" s="33" t="s">
        <v>49</v>
      </c>
      <c r="W37" s="33" t="s">
        <v>1155</v>
      </c>
    </row>
    <row r="38" spans="1:23" ht="60" x14ac:dyDescent="0.25">
      <c r="A38" s="33" t="s">
        <v>1872</v>
      </c>
      <c r="B38" s="33" t="s">
        <v>347</v>
      </c>
      <c r="C38" s="33" t="s">
        <v>184</v>
      </c>
      <c r="D38" s="33" t="s">
        <v>24</v>
      </c>
      <c r="E38" s="33" t="s">
        <v>25</v>
      </c>
      <c r="F38" s="33" t="s">
        <v>1156</v>
      </c>
      <c r="G38" s="33" t="s">
        <v>351</v>
      </c>
      <c r="H38" s="33" t="s">
        <v>1151</v>
      </c>
      <c r="I38" s="33" t="s">
        <v>1142</v>
      </c>
      <c r="J38" s="54">
        <v>2000</v>
      </c>
      <c r="K38" s="33" t="s">
        <v>1157</v>
      </c>
      <c r="L38" s="33"/>
      <c r="M38" s="33" t="s">
        <v>1158</v>
      </c>
      <c r="N38" s="33" t="s">
        <v>1159</v>
      </c>
      <c r="O38" s="33" t="s">
        <v>30</v>
      </c>
      <c r="P38" s="33" t="s">
        <v>31</v>
      </c>
      <c r="Q38" s="33" t="s">
        <v>1103</v>
      </c>
      <c r="R38" s="33">
        <v>300</v>
      </c>
      <c r="S38" s="34">
        <v>2000000</v>
      </c>
      <c r="T38" s="34">
        <v>150000000</v>
      </c>
      <c r="U38" s="34">
        <f t="shared" si="1"/>
        <v>152000000</v>
      </c>
      <c r="V38" s="33" t="s">
        <v>49</v>
      </c>
      <c r="W38" s="33"/>
    </row>
    <row r="39" spans="1:23" ht="30" x14ac:dyDescent="0.25">
      <c r="A39" s="33" t="s">
        <v>1873</v>
      </c>
      <c r="B39" s="33" t="s">
        <v>347</v>
      </c>
      <c r="C39" s="33" t="s">
        <v>184</v>
      </c>
      <c r="D39" s="33" t="s">
        <v>24</v>
      </c>
      <c r="E39" s="33" t="s">
        <v>25</v>
      </c>
      <c r="F39" s="33" t="s">
        <v>1160</v>
      </c>
      <c r="G39" s="33" t="s">
        <v>351</v>
      </c>
      <c r="H39" s="33" t="s">
        <v>1151</v>
      </c>
      <c r="I39" s="33" t="s">
        <v>362</v>
      </c>
      <c r="J39" s="54">
        <v>1500</v>
      </c>
      <c r="K39" s="33" t="s">
        <v>1139</v>
      </c>
      <c r="L39" s="33"/>
      <c r="M39" s="33" t="s">
        <v>1161</v>
      </c>
      <c r="N39" s="33" t="s">
        <v>1162</v>
      </c>
      <c r="O39" s="33" t="s">
        <v>55</v>
      </c>
      <c r="P39" s="33" t="s">
        <v>31</v>
      </c>
      <c r="Q39" s="33" t="s">
        <v>1103</v>
      </c>
      <c r="R39" s="33">
        <v>100</v>
      </c>
      <c r="S39" s="34">
        <v>0</v>
      </c>
      <c r="T39" s="34">
        <v>30000000</v>
      </c>
      <c r="U39" s="34">
        <f t="shared" si="1"/>
        <v>30000000</v>
      </c>
      <c r="V39" s="33" t="s">
        <v>49</v>
      </c>
      <c r="W39" s="33"/>
    </row>
    <row r="40" spans="1:23" ht="30" x14ac:dyDescent="0.25">
      <c r="A40" s="33" t="s">
        <v>1874</v>
      </c>
      <c r="B40" s="33" t="s">
        <v>347</v>
      </c>
      <c r="C40" s="33" t="s">
        <v>184</v>
      </c>
      <c r="D40" s="33" t="s">
        <v>24</v>
      </c>
      <c r="E40" s="33" t="s">
        <v>25</v>
      </c>
      <c r="F40" s="33" t="s">
        <v>1163</v>
      </c>
      <c r="G40" s="33" t="s">
        <v>351</v>
      </c>
      <c r="H40" s="33" t="s">
        <v>1164</v>
      </c>
      <c r="I40" s="33" t="s">
        <v>369</v>
      </c>
      <c r="J40" s="54">
        <v>200</v>
      </c>
      <c r="K40" s="33" t="s">
        <v>19</v>
      </c>
      <c r="L40" s="33" t="s">
        <v>1165</v>
      </c>
      <c r="M40" s="33" t="s">
        <v>1166</v>
      </c>
      <c r="N40" s="33" t="s">
        <v>1167</v>
      </c>
      <c r="O40" s="33" t="s">
        <v>601</v>
      </c>
      <c r="P40" s="33" t="s">
        <v>31</v>
      </c>
      <c r="Q40" s="33" t="s">
        <v>1103</v>
      </c>
      <c r="R40" s="33">
        <v>100</v>
      </c>
      <c r="S40" s="34">
        <v>10000000</v>
      </c>
      <c r="T40" s="34">
        <v>50000000</v>
      </c>
      <c r="U40" s="34">
        <f t="shared" si="1"/>
        <v>60000000</v>
      </c>
      <c r="V40" s="33" t="s">
        <v>49</v>
      </c>
      <c r="W40" s="33"/>
    </row>
    <row r="41" spans="1:23" ht="135" x14ac:dyDescent="0.25">
      <c r="A41" s="33" t="s">
        <v>1902</v>
      </c>
      <c r="B41" s="33" t="s">
        <v>347</v>
      </c>
      <c r="C41" s="33" t="s">
        <v>184</v>
      </c>
      <c r="D41" s="33" t="s">
        <v>24</v>
      </c>
      <c r="E41" s="33" t="s">
        <v>25</v>
      </c>
      <c r="F41" s="33" t="s">
        <v>25</v>
      </c>
      <c r="G41" s="33" t="s">
        <v>351</v>
      </c>
      <c r="H41" s="33" t="s">
        <v>1164</v>
      </c>
      <c r="I41" s="33" t="s">
        <v>369</v>
      </c>
      <c r="J41" s="54">
        <v>800</v>
      </c>
      <c r="K41" s="33" t="s">
        <v>437</v>
      </c>
      <c r="L41" s="33"/>
      <c r="M41" s="33" t="s">
        <v>1168</v>
      </c>
      <c r="N41" s="33" t="s">
        <v>1169</v>
      </c>
      <c r="O41" s="33" t="s">
        <v>55</v>
      </c>
      <c r="P41" s="33" t="s">
        <v>31</v>
      </c>
      <c r="Q41" s="33" t="s">
        <v>1103</v>
      </c>
      <c r="R41" s="33">
        <v>50</v>
      </c>
      <c r="S41" s="34">
        <v>0</v>
      </c>
      <c r="T41" s="34">
        <v>20000000</v>
      </c>
      <c r="U41" s="34">
        <f t="shared" si="1"/>
        <v>20000000</v>
      </c>
      <c r="V41" s="33" t="s">
        <v>43</v>
      </c>
      <c r="W41" s="33" t="s">
        <v>1170</v>
      </c>
    </row>
    <row r="42" spans="1:23" ht="30" x14ac:dyDescent="0.25">
      <c r="A42" s="33" t="s">
        <v>1903</v>
      </c>
      <c r="B42" s="33" t="s">
        <v>347</v>
      </c>
      <c r="C42" s="33" t="s">
        <v>184</v>
      </c>
      <c r="D42" s="33" t="s">
        <v>24</v>
      </c>
      <c r="E42" s="33" t="s">
        <v>25</v>
      </c>
      <c r="F42" s="33" t="s">
        <v>120</v>
      </c>
      <c r="G42" s="33" t="s">
        <v>351</v>
      </c>
      <c r="H42" s="33" t="s">
        <v>514</v>
      </c>
      <c r="I42" s="33" t="s">
        <v>369</v>
      </c>
      <c r="J42" s="54">
        <v>800</v>
      </c>
      <c r="K42" s="33" t="s">
        <v>437</v>
      </c>
      <c r="L42" s="33"/>
      <c r="M42" s="33" t="s">
        <v>1171</v>
      </c>
      <c r="N42" s="33" t="s">
        <v>1102</v>
      </c>
      <c r="O42" s="33" t="s">
        <v>55</v>
      </c>
      <c r="P42" s="33" t="s">
        <v>31</v>
      </c>
      <c r="Q42" s="33" t="s">
        <v>1103</v>
      </c>
      <c r="R42" s="33">
        <v>100</v>
      </c>
      <c r="S42" s="34">
        <v>0</v>
      </c>
      <c r="T42" s="34">
        <v>12000000</v>
      </c>
      <c r="U42" s="34">
        <f t="shared" si="1"/>
        <v>12000000</v>
      </c>
      <c r="V42" s="33" t="s">
        <v>43</v>
      </c>
      <c r="W42" s="33"/>
    </row>
    <row r="43" spans="1:23" ht="60" x14ac:dyDescent="0.25">
      <c r="A43" s="33" t="s">
        <v>1875</v>
      </c>
      <c r="B43" s="33" t="s">
        <v>347</v>
      </c>
      <c r="C43" s="33" t="s">
        <v>184</v>
      </c>
      <c r="D43" s="33" t="s">
        <v>24</v>
      </c>
      <c r="E43" s="33" t="s">
        <v>25</v>
      </c>
      <c r="F43" s="33" t="s">
        <v>115</v>
      </c>
      <c r="G43" s="33" t="s">
        <v>351</v>
      </c>
      <c r="H43" s="33" t="s">
        <v>1172</v>
      </c>
      <c r="I43" s="33" t="s">
        <v>1093</v>
      </c>
      <c r="J43" s="54">
        <v>1000</v>
      </c>
      <c r="K43" s="33" t="s">
        <v>1139</v>
      </c>
      <c r="L43" s="33"/>
      <c r="M43" s="33" t="s">
        <v>1173</v>
      </c>
      <c r="N43" s="33" t="s">
        <v>1174</v>
      </c>
      <c r="O43" s="33" t="s">
        <v>55</v>
      </c>
      <c r="P43" s="33" t="s">
        <v>31</v>
      </c>
      <c r="Q43" s="33" t="s">
        <v>1103</v>
      </c>
      <c r="R43" s="33">
        <v>150</v>
      </c>
      <c r="S43" s="34">
        <v>15000000</v>
      </c>
      <c r="T43" s="34">
        <v>50000000</v>
      </c>
      <c r="U43" s="34">
        <f t="shared" si="1"/>
        <v>65000000</v>
      </c>
      <c r="V43" s="33" t="s">
        <v>49</v>
      </c>
      <c r="W43" s="33" t="s">
        <v>1175</v>
      </c>
    </row>
    <row r="44" spans="1:23" ht="45" x14ac:dyDescent="0.25">
      <c r="A44" s="33" t="s">
        <v>1876</v>
      </c>
      <c r="B44" s="33" t="s">
        <v>347</v>
      </c>
      <c r="C44" s="33" t="s">
        <v>184</v>
      </c>
      <c r="D44" s="33" t="s">
        <v>24</v>
      </c>
      <c r="E44" s="33" t="s">
        <v>1176</v>
      </c>
      <c r="F44" s="33" t="s">
        <v>1176</v>
      </c>
      <c r="G44" s="33" t="s">
        <v>351</v>
      </c>
      <c r="H44" s="33" t="s">
        <v>1177</v>
      </c>
      <c r="I44" s="33" t="s">
        <v>362</v>
      </c>
      <c r="J44" s="54">
        <v>800</v>
      </c>
      <c r="K44" s="33" t="s">
        <v>1111</v>
      </c>
      <c r="L44" s="33"/>
      <c r="M44" s="33" t="s">
        <v>1178</v>
      </c>
      <c r="N44" s="33" t="s">
        <v>1179</v>
      </c>
      <c r="O44" s="33" t="s">
        <v>30</v>
      </c>
      <c r="P44" s="33" t="s">
        <v>31</v>
      </c>
      <c r="Q44" s="33" t="s">
        <v>1103</v>
      </c>
      <c r="R44" s="33">
        <v>100</v>
      </c>
      <c r="S44" s="34">
        <v>15000000</v>
      </c>
      <c r="T44" s="34">
        <v>50000000</v>
      </c>
      <c r="U44" s="34">
        <f t="shared" si="1"/>
        <v>65000000</v>
      </c>
      <c r="V44" s="33" t="s">
        <v>49</v>
      </c>
      <c r="W44" s="33"/>
    </row>
    <row r="45" spans="1:23" ht="30" x14ac:dyDescent="0.25">
      <c r="A45" s="33" t="s">
        <v>1904</v>
      </c>
      <c r="B45" s="33" t="s">
        <v>347</v>
      </c>
      <c r="C45" s="33" t="s">
        <v>184</v>
      </c>
      <c r="D45" s="33" t="s">
        <v>24</v>
      </c>
      <c r="E45" s="33" t="s">
        <v>1082</v>
      </c>
      <c r="F45" s="33" t="s">
        <v>1082</v>
      </c>
      <c r="G45" s="33" t="s">
        <v>351</v>
      </c>
      <c r="H45" s="33" t="s">
        <v>1180</v>
      </c>
      <c r="I45" s="33" t="s">
        <v>369</v>
      </c>
      <c r="J45" s="54">
        <v>800</v>
      </c>
      <c r="K45" s="33" t="s">
        <v>1181</v>
      </c>
      <c r="L45" s="33"/>
      <c r="M45" s="33" t="s">
        <v>1182</v>
      </c>
      <c r="N45" s="33" t="s">
        <v>1183</v>
      </c>
      <c r="O45" s="33" t="s">
        <v>30</v>
      </c>
      <c r="P45" s="33" t="s">
        <v>31</v>
      </c>
      <c r="Q45" s="33" t="s">
        <v>1103</v>
      </c>
      <c r="R45" s="33">
        <v>200</v>
      </c>
      <c r="S45" s="34">
        <v>0</v>
      </c>
      <c r="T45" s="34">
        <v>20000000</v>
      </c>
      <c r="U45" s="34">
        <f t="shared" si="1"/>
        <v>20000000</v>
      </c>
      <c r="V45" s="33" t="s">
        <v>43</v>
      </c>
      <c r="W45" s="33"/>
    </row>
    <row r="46" spans="1:23" ht="75" x14ac:dyDescent="0.25">
      <c r="A46" s="33" t="s">
        <v>1877</v>
      </c>
      <c r="B46" s="33" t="s">
        <v>347</v>
      </c>
      <c r="C46" s="33" t="s">
        <v>184</v>
      </c>
      <c r="D46" s="33" t="s">
        <v>24</v>
      </c>
      <c r="E46" s="33" t="s">
        <v>25</v>
      </c>
      <c r="F46" s="33" t="s">
        <v>26</v>
      </c>
      <c r="G46" s="33" t="s">
        <v>351</v>
      </c>
      <c r="H46" s="33" t="s">
        <v>1184</v>
      </c>
      <c r="I46" s="33" t="s">
        <v>1142</v>
      </c>
      <c r="J46" s="54">
        <v>5000</v>
      </c>
      <c r="K46" s="33" t="s">
        <v>1185</v>
      </c>
      <c r="L46" s="33"/>
      <c r="M46" s="33" t="s">
        <v>1186</v>
      </c>
      <c r="N46" s="33" t="s">
        <v>1187</v>
      </c>
      <c r="O46" s="33" t="s">
        <v>55</v>
      </c>
      <c r="P46" s="33" t="s">
        <v>31</v>
      </c>
      <c r="Q46" s="33" t="s">
        <v>1103</v>
      </c>
      <c r="R46" s="33">
        <v>300</v>
      </c>
      <c r="S46" s="34">
        <v>150000000</v>
      </c>
      <c r="T46" s="34">
        <v>600000000</v>
      </c>
      <c r="U46" s="34">
        <f t="shared" si="1"/>
        <v>750000000</v>
      </c>
      <c r="V46" s="33" t="s">
        <v>49</v>
      </c>
      <c r="W46" s="33" t="s">
        <v>1188</v>
      </c>
    </row>
    <row r="47" spans="1:23" ht="135" x14ac:dyDescent="0.25">
      <c r="A47" s="33" t="s">
        <v>1878</v>
      </c>
      <c r="B47" s="33" t="s">
        <v>347</v>
      </c>
      <c r="C47" s="33" t="s">
        <v>184</v>
      </c>
      <c r="D47" s="33" t="s">
        <v>24</v>
      </c>
      <c r="E47" s="33" t="s">
        <v>25</v>
      </c>
      <c r="F47" s="33" t="s">
        <v>104</v>
      </c>
      <c r="G47" s="33" t="s">
        <v>351</v>
      </c>
      <c r="H47" s="33" t="s">
        <v>1184</v>
      </c>
      <c r="I47" s="33" t="s">
        <v>362</v>
      </c>
      <c r="J47" s="54">
        <v>5000</v>
      </c>
      <c r="K47" s="33" t="s">
        <v>1189</v>
      </c>
      <c r="L47" s="33"/>
      <c r="M47" s="33" t="s">
        <v>1190</v>
      </c>
      <c r="N47" s="33" t="s">
        <v>1191</v>
      </c>
      <c r="O47" s="33" t="s">
        <v>55</v>
      </c>
      <c r="P47" s="33" t="s">
        <v>31</v>
      </c>
      <c r="Q47" s="33" t="s">
        <v>1103</v>
      </c>
      <c r="R47" s="33">
        <v>400</v>
      </c>
      <c r="S47" s="34">
        <v>30000000</v>
      </c>
      <c r="T47" s="34">
        <v>15000000</v>
      </c>
      <c r="U47" s="34">
        <f t="shared" si="1"/>
        <v>45000000</v>
      </c>
      <c r="V47" s="33" t="s">
        <v>49</v>
      </c>
      <c r="W47" s="33" t="s">
        <v>1192</v>
      </c>
    </row>
    <row r="48" spans="1:23" ht="60" x14ac:dyDescent="0.25">
      <c r="A48" s="33" t="s">
        <v>1905</v>
      </c>
      <c r="B48" s="33" t="s">
        <v>347</v>
      </c>
      <c r="C48" s="33" t="s">
        <v>184</v>
      </c>
      <c r="D48" s="33" t="s">
        <v>24</v>
      </c>
      <c r="E48" s="33" t="s">
        <v>902</v>
      </c>
      <c r="F48" s="33" t="s">
        <v>1193</v>
      </c>
      <c r="G48" s="33" t="s">
        <v>360</v>
      </c>
      <c r="H48" s="33" t="s">
        <v>1193</v>
      </c>
      <c r="I48" s="33" t="s">
        <v>362</v>
      </c>
      <c r="J48" s="54">
        <v>400</v>
      </c>
      <c r="K48" s="33" t="s">
        <v>1194</v>
      </c>
      <c r="L48" s="33"/>
      <c r="M48" s="33" t="s">
        <v>1195</v>
      </c>
      <c r="N48" s="33" t="s">
        <v>1196</v>
      </c>
      <c r="O48" s="33" t="s">
        <v>30</v>
      </c>
      <c r="P48" s="33" t="s">
        <v>31</v>
      </c>
      <c r="Q48" s="33" t="s">
        <v>1103</v>
      </c>
      <c r="R48" s="33">
        <v>30</v>
      </c>
      <c r="S48" s="34">
        <v>0</v>
      </c>
      <c r="T48" s="34">
        <v>12000000</v>
      </c>
      <c r="U48" s="34">
        <f t="shared" si="1"/>
        <v>12000000</v>
      </c>
      <c r="V48" s="33" t="s">
        <v>43</v>
      </c>
      <c r="W48" s="33"/>
    </row>
    <row r="49" spans="1:23" ht="120" x14ac:dyDescent="0.25">
      <c r="A49" s="33" t="s">
        <v>1906</v>
      </c>
      <c r="B49" s="33" t="s">
        <v>347</v>
      </c>
      <c r="C49" s="33" t="s">
        <v>184</v>
      </c>
      <c r="D49" s="33" t="s">
        <v>24</v>
      </c>
      <c r="E49" s="33" t="s">
        <v>51</v>
      </c>
      <c r="F49" s="33" t="s">
        <v>1198</v>
      </c>
      <c r="G49" s="33" t="s">
        <v>351</v>
      </c>
      <c r="H49" s="33" t="s">
        <v>1199</v>
      </c>
      <c r="I49" s="33" t="s">
        <v>369</v>
      </c>
      <c r="J49" s="54">
        <v>400</v>
      </c>
      <c r="K49" s="33" t="s">
        <v>1200</v>
      </c>
      <c r="L49" s="33"/>
      <c r="M49" s="33" t="s">
        <v>1201</v>
      </c>
      <c r="N49" s="33" t="s">
        <v>1102</v>
      </c>
      <c r="O49" s="33" t="s">
        <v>30</v>
      </c>
      <c r="P49" s="33" t="s">
        <v>31</v>
      </c>
      <c r="Q49" s="33" t="s">
        <v>1103</v>
      </c>
      <c r="R49" s="33">
        <v>80</v>
      </c>
      <c r="S49" s="34">
        <v>0</v>
      </c>
      <c r="T49" s="34">
        <v>4000000</v>
      </c>
      <c r="U49" s="34">
        <f t="shared" si="1"/>
        <v>4000000</v>
      </c>
      <c r="V49" s="33" t="s">
        <v>43</v>
      </c>
      <c r="W49" s="33" t="s">
        <v>1202</v>
      </c>
    </row>
    <row r="50" spans="1:23" ht="45" x14ac:dyDescent="0.25">
      <c r="A50" s="33" t="s">
        <v>1907</v>
      </c>
      <c r="B50" s="33" t="s">
        <v>347</v>
      </c>
      <c r="C50" s="33" t="s">
        <v>184</v>
      </c>
      <c r="D50" s="33" t="s">
        <v>24</v>
      </c>
      <c r="E50" s="33" t="s">
        <v>930</v>
      </c>
      <c r="F50" s="33" t="s">
        <v>930</v>
      </c>
      <c r="G50" s="33" t="s">
        <v>351</v>
      </c>
      <c r="H50" s="33" t="s">
        <v>1203</v>
      </c>
      <c r="I50" s="33" t="s">
        <v>369</v>
      </c>
      <c r="J50" s="54">
        <v>400</v>
      </c>
      <c r="K50" s="33" t="s">
        <v>1118</v>
      </c>
      <c r="L50" s="33"/>
      <c r="M50" s="33" t="s">
        <v>1204</v>
      </c>
      <c r="N50" s="33" t="s">
        <v>1102</v>
      </c>
      <c r="O50" s="33" t="s">
        <v>30</v>
      </c>
      <c r="P50" s="33" t="s">
        <v>31</v>
      </c>
      <c r="Q50" s="33" t="s">
        <v>1103</v>
      </c>
      <c r="R50" s="33">
        <v>50</v>
      </c>
      <c r="S50" s="34">
        <v>0</v>
      </c>
      <c r="T50" s="34">
        <v>5000000</v>
      </c>
      <c r="U50" s="34">
        <f t="shared" si="1"/>
        <v>5000000</v>
      </c>
      <c r="V50" s="33" t="s">
        <v>43</v>
      </c>
      <c r="W50" s="33"/>
    </row>
    <row r="51" spans="1:23" ht="120" x14ac:dyDescent="0.25">
      <c r="A51" s="33" t="s">
        <v>1879</v>
      </c>
      <c r="B51" s="33" t="s">
        <v>347</v>
      </c>
      <c r="C51" s="33" t="s">
        <v>184</v>
      </c>
      <c r="D51" s="33" t="s">
        <v>24</v>
      </c>
      <c r="E51" s="33" t="s">
        <v>1062</v>
      </c>
      <c r="F51" s="33" t="s">
        <v>1224</v>
      </c>
      <c r="G51" s="33" t="s">
        <v>360</v>
      </c>
      <c r="H51" s="33" t="s">
        <v>1225</v>
      </c>
      <c r="I51" s="33" t="s">
        <v>362</v>
      </c>
      <c r="J51" s="54">
        <v>7000</v>
      </c>
      <c r="K51" s="33" t="s">
        <v>1226</v>
      </c>
      <c r="L51" s="33"/>
      <c r="M51" s="33" t="s">
        <v>1227</v>
      </c>
      <c r="N51" s="33" t="s">
        <v>1228</v>
      </c>
      <c r="O51" s="33" t="s">
        <v>30</v>
      </c>
      <c r="P51" s="33" t="s">
        <v>31</v>
      </c>
      <c r="Q51" s="33" t="s">
        <v>1229</v>
      </c>
      <c r="R51" s="33">
        <v>300</v>
      </c>
      <c r="S51" s="34">
        <v>35000000</v>
      </c>
      <c r="T51" s="34">
        <v>120000000</v>
      </c>
      <c r="U51" s="34">
        <f t="shared" si="1"/>
        <v>155000000</v>
      </c>
      <c r="V51" s="33" t="s">
        <v>49</v>
      </c>
      <c r="W51" s="33" t="s">
        <v>1230</v>
      </c>
    </row>
    <row r="52" spans="1:23" ht="30" x14ac:dyDescent="0.25">
      <c r="A52" s="33" t="s">
        <v>1908</v>
      </c>
      <c r="B52" s="33" t="s">
        <v>347</v>
      </c>
      <c r="C52" s="33" t="s">
        <v>184</v>
      </c>
      <c r="D52" s="33" t="s">
        <v>24</v>
      </c>
      <c r="E52" s="33" t="s">
        <v>190</v>
      </c>
      <c r="F52" s="33" t="s">
        <v>190</v>
      </c>
      <c r="G52" s="33" t="s">
        <v>360</v>
      </c>
      <c r="H52" s="33" t="s">
        <v>1231</v>
      </c>
      <c r="I52" s="33" t="s">
        <v>369</v>
      </c>
      <c r="J52" s="54">
        <v>5000</v>
      </c>
      <c r="K52" s="33" t="s">
        <v>1200</v>
      </c>
      <c r="L52" s="33"/>
      <c r="M52" s="33" t="s">
        <v>1232</v>
      </c>
      <c r="N52" s="33" t="s">
        <v>1116</v>
      </c>
      <c r="O52" s="33" t="s">
        <v>30</v>
      </c>
      <c r="P52" s="33" t="s">
        <v>31</v>
      </c>
      <c r="Q52" s="33" t="s">
        <v>1103</v>
      </c>
      <c r="R52" s="33">
        <v>2000</v>
      </c>
      <c r="S52" s="34">
        <v>0</v>
      </c>
      <c r="T52" s="34">
        <v>20000000</v>
      </c>
      <c r="U52" s="34">
        <f t="shared" si="1"/>
        <v>20000000</v>
      </c>
      <c r="V52" s="33" t="s">
        <v>43</v>
      </c>
      <c r="W52" s="33"/>
    </row>
    <row r="53" spans="1:23" ht="30" x14ac:dyDescent="0.25">
      <c r="A53" s="33" t="s">
        <v>1880</v>
      </c>
      <c r="B53" s="33" t="s">
        <v>347</v>
      </c>
      <c r="C53" s="33" t="s">
        <v>184</v>
      </c>
      <c r="D53" s="33" t="s">
        <v>24</v>
      </c>
      <c r="E53" s="33" t="s">
        <v>190</v>
      </c>
      <c r="F53" s="33" t="s">
        <v>1233</v>
      </c>
      <c r="G53" s="33" t="s">
        <v>351</v>
      </c>
      <c r="H53" s="33" t="s">
        <v>1234</v>
      </c>
      <c r="I53" s="33" t="s">
        <v>369</v>
      </c>
      <c r="J53" s="54">
        <v>5000</v>
      </c>
      <c r="K53" s="33" t="s">
        <v>437</v>
      </c>
      <c r="L53" s="33"/>
      <c r="M53" s="33" t="s">
        <v>1235</v>
      </c>
      <c r="N53" s="33" t="s">
        <v>1108</v>
      </c>
      <c r="O53" s="33" t="s">
        <v>30</v>
      </c>
      <c r="P53" s="33" t="s">
        <v>31</v>
      </c>
      <c r="Q53" s="33" t="s">
        <v>1103</v>
      </c>
      <c r="R53" s="33">
        <v>400</v>
      </c>
      <c r="S53" s="34">
        <v>30000000</v>
      </c>
      <c r="T53" s="34">
        <v>120000000</v>
      </c>
      <c r="U53" s="34">
        <f t="shared" si="1"/>
        <v>150000000</v>
      </c>
      <c r="V53" s="33" t="s">
        <v>49</v>
      </c>
      <c r="W53" s="33"/>
    </row>
    <row r="54" spans="1:23" ht="180" x14ac:dyDescent="0.25">
      <c r="A54" s="33" t="s">
        <v>1881</v>
      </c>
      <c r="B54" s="33" t="s">
        <v>347</v>
      </c>
      <c r="C54" s="33" t="s">
        <v>184</v>
      </c>
      <c r="D54" s="33" t="s">
        <v>24</v>
      </c>
      <c r="E54" s="33" t="s">
        <v>25</v>
      </c>
      <c r="F54" s="33" t="s">
        <v>1241</v>
      </c>
      <c r="G54" s="33" t="s">
        <v>351</v>
      </c>
      <c r="H54" s="33" t="s">
        <v>1242</v>
      </c>
      <c r="I54" s="33" t="s">
        <v>362</v>
      </c>
      <c r="J54" s="54">
        <v>1000</v>
      </c>
      <c r="K54" s="33" t="s">
        <v>1243</v>
      </c>
      <c r="L54" s="33"/>
      <c r="M54" s="33" t="s">
        <v>1244</v>
      </c>
      <c r="N54" s="33" t="s">
        <v>1245</v>
      </c>
      <c r="O54" s="33" t="s">
        <v>30</v>
      </c>
      <c r="P54" s="33" t="s">
        <v>31</v>
      </c>
      <c r="Q54" s="33" t="s">
        <v>1103</v>
      </c>
      <c r="R54" s="33">
        <v>5000</v>
      </c>
      <c r="S54" s="34">
        <v>20000000</v>
      </c>
      <c r="T54" s="34">
        <v>50000000</v>
      </c>
      <c r="U54" s="34">
        <f t="shared" si="1"/>
        <v>70000000</v>
      </c>
      <c r="V54" s="33" t="s">
        <v>49</v>
      </c>
      <c r="W54" s="33" t="s">
        <v>1246</v>
      </c>
    </row>
    <row r="55" spans="1:23" ht="30" x14ac:dyDescent="0.25">
      <c r="A55" s="33" t="s">
        <v>1882</v>
      </c>
      <c r="B55" s="33" t="s">
        <v>347</v>
      </c>
      <c r="C55" s="33" t="s">
        <v>184</v>
      </c>
      <c r="D55" s="33" t="s">
        <v>24</v>
      </c>
      <c r="E55" s="33" t="s">
        <v>902</v>
      </c>
      <c r="F55" s="33" t="s">
        <v>1266</v>
      </c>
      <c r="G55" s="33" t="s">
        <v>351</v>
      </c>
      <c r="H55" s="33" t="s">
        <v>1267</v>
      </c>
      <c r="I55" s="33" t="s">
        <v>1210</v>
      </c>
      <c r="J55" s="54">
        <v>2000</v>
      </c>
      <c r="K55" s="33" t="s">
        <v>1211</v>
      </c>
      <c r="L55" s="33"/>
      <c r="M55" s="33" t="s">
        <v>1268</v>
      </c>
      <c r="N55" s="33" t="s">
        <v>1269</v>
      </c>
      <c r="O55" s="33" t="s">
        <v>30</v>
      </c>
      <c r="P55" s="33" t="s">
        <v>31</v>
      </c>
      <c r="Q55" s="33" t="s">
        <v>1103</v>
      </c>
      <c r="R55" s="33">
        <v>200</v>
      </c>
      <c r="S55" s="34">
        <v>25000000</v>
      </c>
      <c r="T55" s="34">
        <v>100000000</v>
      </c>
      <c r="U55" s="34">
        <f t="shared" si="1"/>
        <v>125000000</v>
      </c>
      <c r="V55" s="33" t="s">
        <v>49</v>
      </c>
      <c r="W55" s="33"/>
    </row>
    <row r="56" spans="1:23" ht="45" x14ac:dyDescent="0.25">
      <c r="A56" s="33" t="s">
        <v>1883</v>
      </c>
      <c r="B56" s="33" t="s">
        <v>347</v>
      </c>
      <c r="C56" s="33" t="s">
        <v>184</v>
      </c>
      <c r="D56" s="33" t="s">
        <v>24</v>
      </c>
      <c r="E56" s="33" t="s">
        <v>190</v>
      </c>
      <c r="F56" s="33" t="s">
        <v>190</v>
      </c>
      <c r="G56" s="33" t="s">
        <v>360</v>
      </c>
      <c r="H56" s="33" t="s">
        <v>1270</v>
      </c>
      <c r="I56" s="33" t="s">
        <v>369</v>
      </c>
      <c r="J56" s="54">
        <v>3000</v>
      </c>
      <c r="K56" s="33" t="s">
        <v>1271</v>
      </c>
      <c r="L56" s="33"/>
      <c r="M56" s="33" t="s">
        <v>1272</v>
      </c>
      <c r="N56" s="33" t="s">
        <v>1273</v>
      </c>
      <c r="O56" s="33" t="s">
        <v>30</v>
      </c>
      <c r="P56" s="33" t="s">
        <v>31</v>
      </c>
      <c r="Q56" s="33" t="s">
        <v>1103</v>
      </c>
      <c r="R56" s="33">
        <v>300</v>
      </c>
      <c r="S56" s="34">
        <v>0</v>
      </c>
      <c r="T56" s="34">
        <v>20000000</v>
      </c>
      <c r="U56" s="34">
        <f>SUM(S56:T56)</f>
        <v>20000000</v>
      </c>
      <c r="V56" s="33" t="s">
        <v>49</v>
      </c>
      <c r="W56" s="33" t="s">
        <v>1274</v>
      </c>
    </row>
    <row r="57" spans="1:23" ht="135" x14ac:dyDescent="0.25">
      <c r="A57" s="33" t="s">
        <v>1884</v>
      </c>
      <c r="B57" s="33" t="s">
        <v>347</v>
      </c>
      <c r="C57" s="33" t="s">
        <v>184</v>
      </c>
      <c r="D57" s="33" t="s">
        <v>24</v>
      </c>
      <c r="E57" s="33" t="s">
        <v>190</v>
      </c>
      <c r="F57" s="33" t="s">
        <v>190</v>
      </c>
      <c r="G57" s="33" t="s">
        <v>360</v>
      </c>
      <c r="H57" s="33" t="s">
        <v>1275</v>
      </c>
      <c r="I57" s="33" t="s">
        <v>369</v>
      </c>
      <c r="J57" s="54">
        <v>2000</v>
      </c>
      <c r="K57" s="33" t="s">
        <v>1118</v>
      </c>
      <c r="L57" s="33"/>
      <c r="M57" s="33" t="s">
        <v>1276</v>
      </c>
      <c r="N57" s="33" t="s">
        <v>1277</v>
      </c>
      <c r="O57" s="33" t="s">
        <v>30</v>
      </c>
      <c r="P57" s="33" t="s">
        <v>31</v>
      </c>
      <c r="Q57" s="33" t="s">
        <v>1103</v>
      </c>
      <c r="R57" s="33">
        <v>1000</v>
      </c>
      <c r="S57" s="34">
        <v>50000000</v>
      </c>
      <c r="T57" s="34">
        <v>500000000</v>
      </c>
      <c r="U57" s="34">
        <f t="shared" si="1"/>
        <v>550000000</v>
      </c>
      <c r="V57" s="33" t="s">
        <v>49</v>
      </c>
      <c r="W57" s="33" t="s">
        <v>1278</v>
      </c>
    </row>
    <row r="58" spans="1:23" ht="30" x14ac:dyDescent="0.25">
      <c r="A58" s="33" t="s">
        <v>1909</v>
      </c>
      <c r="B58" s="33" t="s">
        <v>347</v>
      </c>
      <c r="C58" s="33" t="s">
        <v>184</v>
      </c>
      <c r="D58" s="33" t="s">
        <v>24</v>
      </c>
      <c r="E58" s="33" t="s">
        <v>25</v>
      </c>
      <c r="F58" s="33" t="s">
        <v>1279</v>
      </c>
      <c r="G58" s="33" t="s">
        <v>351</v>
      </c>
      <c r="H58" s="33" t="s">
        <v>1280</v>
      </c>
      <c r="I58" s="33" t="s">
        <v>369</v>
      </c>
      <c r="J58" s="54">
        <v>8000</v>
      </c>
      <c r="K58" s="33" t="s">
        <v>1200</v>
      </c>
      <c r="L58" s="33"/>
      <c r="M58" s="33" t="s">
        <v>1281</v>
      </c>
      <c r="N58" s="33" t="s">
        <v>1116</v>
      </c>
      <c r="O58" s="33" t="s">
        <v>30</v>
      </c>
      <c r="P58" s="33" t="s">
        <v>31</v>
      </c>
      <c r="Q58" s="33" t="s">
        <v>1103</v>
      </c>
      <c r="R58" s="33">
        <v>300</v>
      </c>
      <c r="S58" s="34">
        <v>0</v>
      </c>
      <c r="T58" s="34">
        <v>40000000</v>
      </c>
      <c r="U58" s="34">
        <f t="shared" si="1"/>
        <v>40000000</v>
      </c>
      <c r="V58" s="33" t="s">
        <v>43</v>
      </c>
      <c r="W58" s="33"/>
    </row>
    <row r="59" spans="1:23" ht="105" x14ac:dyDescent="0.25">
      <c r="A59" s="33" t="s">
        <v>1885</v>
      </c>
      <c r="B59" s="33" t="s">
        <v>1215</v>
      </c>
      <c r="C59" s="33" t="s">
        <v>257</v>
      </c>
      <c r="D59" s="33" t="s">
        <v>86</v>
      </c>
      <c r="E59" s="33" t="s">
        <v>86</v>
      </c>
      <c r="F59" s="33" t="s">
        <v>86</v>
      </c>
      <c r="G59" s="33" t="s">
        <v>351</v>
      </c>
      <c r="H59" s="33" t="s">
        <v>86</v>
      </c>
      <c r="I59" s="33" t="s">
        <v>369</v>
      </c>
      <c r="J59" s="54">
        <v>150</v>
      </c>
      <c r="K59" s="33" t="s">
        <v>1216</v>
      </c>
      <c r="L59" s="33"/>
      <c r="M59" s="33" t="s">
        <v>1217</v>
      </c>
      <c r="N59" s="33" t="s">
        <v>1218</v>
      </c>
      <c r="O59" s="33" t="s">
        <v>30</v>
      </c>
      <c r="P59" s="33" t="s">
        <v>31</v>
      </c>
      <c r="Q59" s="33" t="s">
        <v>1219</v>
      </c>
      <c r="R59" s="33">
        <v>2000</v>
      </c>
      <c r="S59" s="34">
        <v>3500000</v>
      </c>
      <c r="T59" s="34">
        <v>150000000</v>
      </c>
      <c r="U59" s="34">
        <f t="shared" si="1"/>
        <v>153500000</v>
      </c>
      <c r="V59" s="33" t="s">
        <v>49</v>
      </c>
      <c r="W59" s="33"/>
    </row>
    <row r="60" spans="1:23" ht="195" x14ac:dyDescent="0.25">
      <c r="A60" s="33" t="s">
        <v>1886</v>
      </c>
      <c r="B60" s="33" t="s">
        <v>1215</v>
      </c>
      <c r="C60" s="33" t="s">
        <v>257</v>
      </c>
      <c r="D60" s="33" t="s">
        <v>86</v>
      </c>
      <c r="E60" s="33" t="s">
        <v>86</v>
      </c>
      <c r="F60" s="33" t="s">
        <v>86</v>
      </c>
      <c r="G60" s="33" t="s">
        <v>351</v>
      </c>
      <c r="H60" s="33" t="s">
        <v>86</v>
      </c>
      <c r="I60" s="33" t="s">
        <v>1210</v>
      </c>
      <c r="J60" s="54">
        <v>250</v>
      </c>
      <c r="K60" s="33" t="s">
        <v>1220</v>
      </c>
      <c r="L60" s="33"/>
      <c r="M60" s="33" t="s">
        <v>1221</v>
      </c>
      <c r="N60" s="33" t="s">
        <v>1222</v>
      </c>
      <c r="O60" s="33" t="s">
        <v>55</v>
      </c>
      <c r="P60" s="33" t="s">
        <v>31</v>
      </c>
      <c r="Q60" s="33" t="s">
        <v>1219</v>
      </c>
      <c r="R60" s="33">
        <v>500</v>
      </c>
      <c r="S60" s="34">
        <v>4500000</v>
      </c>
      <c r="T60" s="34">
        <v>525000000</v>
      </c>
      <c r="U60" s="34">
        <f t="shared" si="1"/>
        <v>529500000</v>
      </c>
      <c r="V60" s="33" t="s">
        <v>49</v>
      </c>
      <c r="W60" s="33" t="s">
        <v>1223</v>
      </c>
    </row>
    <row r="61" spans="1:23" ht="60" x14ac:dyDescent="0.25">
      <c r="A61" s="33" t="s">
        <v>1910</v>
      </c>
      <c r="B61" s="33" t="s">
        <v>347</v>
      </c>
      <c r="C61" s="33" t="s">
        <v>184</v>
      </c>
      <c r="D61" s="33" t="s">
        <v>12</v>
      </c>
      <c r="E61" s="33" t="s">
        <v>102</v>
      </c>
      <c r="F61" s="33" t="s">
        <v>117</v>
      </c>
      <c r="G61" s="33" t="s">
        <v>351</v>
      </c>
      <c r="H61" s="33" t="s">
        <v>1099</v>
      </c>
      <c r="I61" s="33" t="s">
        <v>369</v>
      </c>
      <c r="J61" s="54">
        <v>2400</v>
      </c>
      <c r="K61" s="33" t="s">
        <v>1100</v>
      </c>
      <c r="L61" s="33"/>
      <c r="M61" s="33" t="s">
        <v>1101</v>
      </c>
      <c r="N61" s="33" t="s">
        <v>1102</v>
      </c>
      <c r="O61" s="33" t="s">
        <v>30</v>
      </c>
      <c r="P61" s="33" t="s">
        <v>31</v>
      </c>
      <c r="Q61" s="33" t="s">
        <v>1103</v>
      </c>
      <c r="R61" s="33">
        <v>2000</v>
      </c>
      <c r="S61" s="34">
        <v>0</v>
      </c>
      <c r="T61" s="34">
        <v>15000000</v>
      </c>
      <c r="U61" s="34">
        <f t="shared" si="1"/>
        <v>15000000</v>
      </c>
      <c r="V61" s="33" t="s">
        <v>43</v>
      </c>
      <c r="W61" s="33" t="s">
        <v>1104</v>
      </c>
    </row>
    <row r="62" spans="1:23" ht="150" x14ac:dyDescent="0.25">
      <c r="A62" s="33" t="s">
        <v>1911</v>
      </c>
      <c r="B62" s="33" t="s">
        <v>347</v>
      </c>
      <c r="C62" s="33" t="s">
        <v>184</v>
      </c>
      <c r="D62" s="33" t="s">
        <v>12</v>
      </c>
      <c r="E62" s="33" t="s">
        <v>102</v>
      </c>
      <c r="F62" s="33" t="s">
        <v>1105</v>
      </c>
      <c r="G62" s="33" t="s">
        <v>351</v>
      </c>
      <c r="H62" s="33" t="s">
        <v>1106</v>
      </c>
      <c r="I62" s="33" t="s">
        <v>369</v>
      </c>
      <c r="J62" s="54">
        <v>2800</v>
      </c>
      <c r="K62" s="33" t="s">
        <v>437</v>
      </c>
      <c r="L62" s="33"/>
      <c r="M62" s="33" t="s">
        <v>1107</v>
      </c>
      <c r="N62" s="33" t="s">
        <v>1108</v>
      </c>
      <c r="O62" s="33" t="s">
        <v>30</v>
      </c>
      <c r="P62" s="33" t="s">
        <v>31</v>
      </c>
      <c r="Q62" s="33" t="s">
        <v>1103</v>
      </c>
      <c r="R62" s="33">
        <v>2500</v>
      </c>
      <c r="S62" s="34">
        <v>0</v>
      </c>
      <c r="T62" s="34">
        <v>20000000</v>
      </c>
      <c r="U62" s="34">
        <f t="shared" si="1"/>
        <v>20000000</v>
      </c>
      <c r="V62" s="33" t="s">
        <v>43</v>
      </c>
      <c r="W62" s="33" t="s">
        <v>1109</v>
      </c>
    </row>
    <row r="63" spans="1:23" ht="30" x14ac:dyDescent="0.25">
      <c r="A63" s="33" t="s">
        <v>1912</v>
      </c>
      <c r="B63" s="33" t="s">
        <v>347</v>
      </c>
      <c r="C63" s="33" t="s">
        <v>184</v>
      </c>
      <c r="D63" s="33" t="s">
        <v>12</v>
      </c>
      <c r="E63" s="33" t="s">
        <v>102</v>
      </c>
      <c r="F63" s="33" t="s">
        <v>1105</v>
      </c>
      <c r="G63" s="33" t="s">
        <v>351</v>
      </c>
      <c r="H63" s="33" t="s">
        <v>1110</v>
      </c>
      <c r="I63" s="33" t="s">
        <v>369</v>
      </c>
      <c r="J63" s="54">
        <v>2700</v>
      </c>
      <c r="K63" s="33" t="s">
        <v>1111</v>
      </c>
      <c r="L63" s="33"/>
      <c r="M63" s="33" t="s">
        <v>1112</v>
      </c>
      <c r="N63" s="33" t="s">
        <v>1113</v>
      </c>
      <c r="O63" s="33" t="s">
        <v>30</v>
      </c>
      <c r="P63" s="33" t="s">
        <v>31</v>
      </c>
      <c r="Q63" s="33" t="s">
        <v>1103</v>
      </c>
      <c r="R63" s="33">
        <v>230</v>
      </c>
      <c r="S63" s="34">
        <v>0</v>
      </c>
      <c r="T63" s="34">
        <v>18000000</v>
      </c>
      <c r="U63" s="34">
        <f t="shared" si="1"/>
        <v>18000000</v>
      </c>
      <c r="V63" s="33" t="s">
        <v>43</v>
      </c>
      <c r="W63" s="33"/>
    </row>
    <row r="64" spans="1:23" ht="30" x14ac:dyDescent="0.25">
      <c r="A64" s="33" t="s">
        <v>1913</v>
      </c>
      <c r="B64" s="33" t="s">
        <v>347</v>
      </c>
      <c r="C64" s="33" t="s">
        <v>184</v>
      </c>
      <c r="D64" s="33" t="s">
        <v>12</v>
      </c>
      <c r="E64" s="33" t="s">
        <v>12</v>
      </c>
      <c r="F64" s="33" t="s">
        <v>519</v>
      </c>
      <c r="G64" s="33" t="s">
        <v>351</v>
      </c>
      <c r="H64" s="33" t="s">
        <v>1114</v>
      </c>
      <c r="I64" s="33" t="s">
        <v>369</v>
      </c>
      <c r="J64" s="54">
        <v>2000</v>
      </c>
      <c r="K64" s="33" t="s">
        <v>437</v>
      </c>
      <c r="L64" s="33"/>
      <c r="M64" s="33" t="s">
        <v>1115</v>
      </c>
      <c r="N64" s="33" t="s">
        <v>1116</v>
      </c>
      <c r="O64" s="33" t="s">
        <v>30</v>
      </c>
      <c r="P64" s="33" t="s">
        <v>31</v>
      </c>
      <c r="Q64" s="33" t="s">
        <v>1103</v>
      </c>
      <c r="R64" s="33">
        <v>150</v>
      </c>
      <c r="S64" s="34">
        <v>0</v>
      </c>
      <c r="T64" s="34">
        <v>15000000</v>
      </c>
      <c r="U64" s="34">
        <f t="shared" si="1"/>
        <v>15000000</v>
      </c>
      <c r="V64" s="33" t="s">
        <v>43</v>
      </c>
      <c r="W64" s="33"/>
    </row>
    <row r="65" spans="1:23" ht="30" x14ac:dyDescent="0.25">
      <c r="A65" s="33" t="s">
        <v>1914</v>
      </c>
      <c r="B65" s="33" t="s">
        <v>347</v>
      </c>
      <c r="C65" s="33" t="s">
        <v>184</v>
      </c>
      <c r="D65" s="33" t="s">
        <v>12</v>
      </c>
      <c r="E65" s="33" t="s">
        <v>102</v>
      </c>
      <c r="F65" s="33" t="s">
        <v>117</v>
      </c>
      <c r="G65" s="33" t="s">
        <v>351</v>
      </c>
      <c r="H65" s="33" t="s">
        <v>1117</v>
      </c>
      <c r="I65" s="33" t="s">
        <v>369</v>
      </c>
      <c r="J65" s="54">
        <v>15000</v>
      </c>
      <c r="K65" s="33" t="s">
        <v>1118</v>
      </c>
      <c r="L65" s="33"/>
      <c r="M65" s="33" t="s">
        <v>1119</v>
      </c>
      <c r="N65" s="33" t="s">
        <v>1120</v>
      </c>
      <c r="O65" s="33" t="s">
        <v>30</v>
      </c>
      <c r="P65" s="33" t="s">
        <v>31</v>
      </c>
      <c r="Q65" s="33" t="s">
        <v>1103</v>
      </c>
      <c r="R65" s="33">
        <v>200</v>
      </c>
      <c r="S65" s="34">
        <v>0</v>
      </c>
      <c r="T65" s="34">
        <v>15000000</v>
      </c>
      <c r="U65" s="34">
        <f t="shared" si="1"/>
        <v>15000000</v>
      </c>
      <c r="V65" s="33" t="s">
        <v>43</v>
      </c>
      <c r="W65" s="33" t="s">
        <v>1121</v>
      </c>
    </row>
    <row r="66" spans="1:23" ht="30" x14ac:dyDescent="0.25">
      <c r="A66" s="33" t="s">
        <v>1915</v>
      </c>
      <c r="B66" s="33" t="s">
        <v>347</v>
      </c>
      <c r="C66" s="33" t="s">
        <v>184</v>
      </c>
      <c r="D66" s="33" t="s">
        <v>12</v>
      </c>
      <c r="E66" s="33" t="s">
        <v>102</v>
      </c>
      <c r="F66" s="33" t="s">
        <v>1122</v>
      </c>
      <c r="G66" s="33" t="s">
        <v>351</v>
      </c>
      <c r="H66" s="33" t="s">
        <v>1123</v>
      </c>
      <c r="I66" s="33" t="s">
        <v>369</v>
      </c>
      <c r="J66" s="54">
        <v>2000</v>
      </c>
      <c r="K66" s="33" t="s">
        <v>437</v>
      </c>
      <c r="L66" s="33"/>
      <c r="M66" s="33" t="s">
        <v>1124</v>
      </c>
      <c r="N66" s="33" t="s">
        <v>1108</v>
      </c>
      <c r="O66" s="33" t="s">
        <v>55</v>
      </c>
      <c r="P66" s="33" t="s">
        <v>31</v>
      </c>
      <c r="Q66" s="33" t="s">
        <v>1103</v>
      </c>
      <c r="R66" s="33">
        <v>400</v>
      </c>
      <c r="S66" s="34">
        <v>0</v>
      </c>
      <c r="T66" s="34">
        <v>20000000</v>
      </c>
      <c r="U66" s="34">
        <f t="shared" si="1"/>
        <v>20000000</v>
      </c>
      <c r="V66" s="33" t="s">
        <v>43</v>
      </c>
      <c r="W66" s="33"/>
    </row>
    <row r="67" spans="1:23" ht="30" x14ac:dyDescent="0.25">
      <c r="A67" s="33" t="s">
        <v>1916</v>
      </c>
      <c r="B67" s="33" t="s">
        <v>347</v>
      </c>
      <c r="C67" s="33" t="s">
        <v>184</v>
      </c>
      <c r="D67" s="33" t="s">
        <v>12</v>
      </c>
      <c r="E67" s="33" t="s">
        <v>146</v>
      </c>
      <c r="F67" s="33" t="s">
        <v>1125</v>
      </c>
      <c r="G67" s="33" t="s">
        <v>351</v>
      </c>
      <c r="H67" s="33" t="s">
        <v>1126</v>
      </c>
      <c r="I67" s="33" t="s">
        <v>369</v>
      </c>
      <c r="J67" s="54">
        <v>2000</v>
      </c>
      <c r="K67" s="33" t="s">
        <v>1118</v>
      </c>
      <c r="L67" s="33"/>
      <c r="M67" s="33" t="s">
        <v>1127</v>
      </c>
      <c r="N67" s="33" t="s">
        <v>1128</v>
      </c>
      <c r="O67" s="33" t="s">
        <v>30</v>
      </c>
      <c r="P67" s="33" t="s">
        <v>31</v>
      </c>
      <c r="Q67" s="33" t="s">
        <v>1103</v>
      </c>
      <c r="R67" s="33">
        <v>40</v>
      </c>
      <c r="S67" s="34">
        <v>0</v>
      </c>
      <c r="T67" s="34">
        <v>15000000</v>
      </c>
      <c r="U67" s="34">
        <f t="shared" si="1"/>
        <v>15000000</v>
      </c>
      <c r="V67" s="33" t="s">
        <v>43</v>
      </c>
      <c r="W67" s="33"/>
    </row>
    <row r="68" spans="1:23" ht="90" x14ac:dyDescent="0.25">
      <c r="A68" s="33" t="s">
        <v>1887</v>
      </c>
      <c r="B68" s="33" t="s">
        <v>347</v>
      </c>
      <c r="C68" s="33" t="s">
        <v>184</v>
      </c>
      <c r="D68" s="33" t="s">
        <v>12</v>
      </c>
      <c r="E68" s="33" t="s">
        <v>100</v>
      </c>
      <c r="F68" s="33" t="s">
        <v>133</v>
      </c>
      <c r="G68" s="33" t="s">
        <v>351</v>
      </c>
      <c r="H68" s="33" t="s">
        <v>1129</v>
      </c>
      <c r="I68" s="33" t="s">
        <v>1093</v>
      </c>
      <c r="J68" s="54">
        <v>15000</v>
      </c>
      <c r="K68" s="33" t="s">
        <v>1118</v>
      </c>
      <c r="L68" s="33"/>
      <c r="M68" s="33" t="s">
        <v>1130</v>
      </c>
      <c r="N68" s="33" t="s">
        <v>1131</v>
      </c>
      <c r="O68" s="33" t="s">
        <v>30</v>
      </c>
      <c r="P68" s="33" t="s">
        <v>31</v>
      </c>
      <c r="Q68" s="33" t="s">
        <v>1103</v>
      </c>
      <c r="R68" s="33">
        <v>750</v>
      </c>
      <c r="S68" s="34">
        <v>0</v>
      </c>
      <c r="T68" s="34">
        <v>55000000</v>
      </c>
      <c r="U68" s="34">
        <f t="shared" ref="U68:U81" si="2">SUM(S68:T68)</f>
        <v>55000000</v>
      </c>
      <c r="V68" s="33" t="s">
        <v>49</v>
      </c>
      <c r="W68" s="33" t="s">
        <v>1132</v>
      </c>
    </row>
    <row r="69" spans="1:23" ht="75" x14ac:dyDescent="0.25">
      <c r="A69" s="33" t="s">
        <v>1888</v>
      </c>
      <c r="B69" s="33" t="s">
        <v>347</v>
      </c>
      <c r="C69" s="33" t="s">
        <v>184</v>
      </c>
      <c r="D69" s="33" t="s">
        <v>12</v>
      </c>
      <c r="E69" s="33" t="s">
        <v>146</v>
      </c>
      <c r="F69" s="33" t="s">
        <v>1133</v>
      </c>
      <c r="G69" s="33" t="s">
        <v>351</v>
      </c>
      <c r="H69" s="33" t="s">
        <v>1129</v>
      </c>
      <c r="I69" s="33" t="s">
        <v>1093</v>
      </c>
      <c r="J69" s="54">
        <v>15000000</v>
      </c>
      <c r="K69" s="33" t="s">
        <v>1134</v>
      </c>
      <c r="L69" s="33"/>
      <c r="M69" s="33" t="s">
        <v>1135</v>
      </c>
      <c r="N69" s="33" t="s">
        <v>1136</v>
      </c>
      <c r="O69" s="33" t="s">
        <v>30</v>
      </c>
      <c r="P69" s="33" t="s">
        <v>31</v>
      </c>
      <c r="Q69" s="33" t="s">
        <v>1103</v>
      </c>
      <c r="R69" s="33">
        <v>750</v>
      </c>
      <c r="S69" s="34">
        <v>0</v>
      </c>
      <c r="T69" s="34">
        <v>55000</v>
      </c>
      <c r="U69" s="34">
        <f t="shared" si="2"/>
        <v>55000</v>
      </c>
      <c r="V69" s="33" t="s">
        <v>49</v>
      </c>
      <c r="W69" s="33" t="s">
        <v>1137</v>
      </c>
    </row>
    <row r="70" spans="1:23" ht="90" x14ac:dyDescent="0.25">
      <c r="A70" s="33" t="s">
        <v>1889</v>
      </c>
      <c r="B70" s="33" t="s">
        <v>347</v>
      </c>
      <c r="C70" s="33" t="s">
        <v>184</v>
      </c>
      <c r="D70" s="33" t="s">
        <v>12</v>
      </c>
      <c r="E70" s="33" t="s">
        <v>146</v>
      </c>
      <c r="F70" s="33" t="s">
        <v>171</v>
      </c>
      <c r="G70" s="33" t="s">
        <v>360</v>
      </c>
      <c r="H70" s="33" t="s">
        <v>1205</v>
      </c>
      <c r="I70" s="33" t="s">
        <v>369</v>
      </c>
      <c r="J70" s="54">
        <v>2000</v>
      </c>
      <c r="K70" s="33" t="s">
        <v>437</v>
      </c>
      <c r="L70" s="33"/>
      <c r="M70" s="33" t="s">
        <v>1206</v>
      </c>
      <c r="N70" s="33" t="s">
        <v>1169</v>
      </c>
      <c r="O70" s="33" t="s">
        <v>30</v>
      </c>
      <c r="P70" s="33" t="s">
        <v>31</v>
      </c>
      <c r="Q70" s="33" t="s">
        <v>1103</v>
      </c>
      <c r="R70" s="33">
        <v>100</v>
      </c>
      <c r="S70" s="34">
        <v>20000000</v>
      </c>
      <c r="T70" s="34">
        <v>50000000</v>
      </c>
      <c r="U70" s="34">
        <f t="shared" si="2"/>
        <v>70000000</v>
      </c>
      <c r="V70" s="33" t="s">
        <v>49</v>
      </c>
      <c r="W70" s="33" t="s">
        <v>1207</v>
      </c>
    </row>
    <row r="71" spans="1:23" ht="255" x14ac:dyDescent="0.25">
      <c r="A71" s="33" t="s">
        <v>1890</v>
      </c>
      <c r="B71" s="33" t="s">
        <v>347</v>
      </c>
      <c r="C71" s="33" t="s">
        <v>184</v>
      </c>
      <c r="D71" s="33" t="s">
        <v>12</v>
      </c>
      <c r="E71" s="33" t="s">
        <v>102</v>
      </c>
      <c r="F71" s="33" t="s">
        <v>1208</v>
      </c>
      <c r="G71" s="33" t="s">
        <v>351</v>
      </c>
      <c r="H71" s="33" t="s">
        <v>1209</v>
      </c>
      <c r="I71" s="33" t="s">
        <v>1210</v>
      </c>
      <c r="J71" s="54">
        <v>100</v>
      </c>
      <c r="K71" s="33" t="s">
        <v>1211</v>
      </c>
      <c r="L71" s="33"/>
      <c r="M71" s="33" t="s">
        <v>1212</v>
      </c>
      <c r="N71" s="33" t="s">
        <v>1213</v>
      </c>
      <c r="O71" s="33" t="s">
        <v>55</v>
      </c>
      <c r="P71" s="33" t="s">
        <v>31</v>
      </c>
      <c r="Q71" s="33" t="s">
        <v>1103</v>
      </c>
      <c r="R71" s="33">
        <v>10</v>
      </c>
      <c r="S71" s="34">
        <v>0</v>
      </c>
      <c r="T71" s="34">
        <v>30000000</v>
      </c>
      <c r="U71" s="34">
        <f t="shared" si="2"/>
        <v>30000000</v>
      </c>
      <c r="V71" s="33" t="s">
        <v>49</v>
      </c>
      <c r="W71" s="33" t="s">
        <v>1214</v>
      </c>
    </row>
    <row r="72" spans="1:23" ht="300" x14ac:dyDescent="0.25">
      <c r="A72" s="33" t="s">
        <v>1891</v>
      </c>
      <c r="B72" s="33" t="s">
        <v>347</v>
      </c>
      <c r="C72" s="33" t="s">
        <v>184</v>
      </c>
      <c r="D72" s="33" t="s">
        <v>12</v>
      </c>
      <c r="E72" s="33" t="s">
        <v>100</v>
      </c>
      <c r="F72" s="33" t="s">
        <v>339</v>
      </c>
      <c r="G72" s="33" t="s">
        <v>351</v>
      </c>
      <c r="H72" s="33" t="s">
        <v>1236</v>
      </c>
      <c r="I72" s="33" t="s">
        <v>1142</v>
      </c>
      <c r="J72" s="54">
        <v>2000</v>
      </c>
      <c r="K72" s="33" t="s">
        <v>1237</v>
      </c>
      <c r="L72" s="33"/>
      <c r="M72" s="33" t="s">
        <v>1238</v>
      </c>
      <c r="N72" s="33" t="s">
        <v>1239</v>
      </c>
      <c r="O72" s="33" t="s">
        <v>30</v>
      </c>
      <c r="P72" s="33" t="s">
        <v>31</v>
      </c>
      <c r="Q72" s="33" t="s">
        <v>1103</v>
      </c>
      <c r="R72" s="33">
        <v>200</v>
      </c>
      <c r="S72" s="34">
        <v>35000000</v>
      </c>
      <c r="T72" s="34">
        <v>120000000</v>
      </c>
      <c r="U72" s="34">
        <f t="shared" si="2"/>
        <v>155000000</v>
      </c>
      <c r="V72" s="33" t="s">
        <v>49</v>
      </c>
      <c r="W72" s="33" t="s">
        <v>1240</v>
      </c>
    </row>
    <row r="73" spans="1:23" ht="135" x14ac:dyDescent="0.25">
      <c r="A73" s="33" t="s">
        <v>1892</v>
      </c>
      <c r="B73" s="33" t="s">
        <v>347</v>
      </c>
      <c r="C73" s="33" t="s">
        <v>184</v>
      </c>
      <c r="D73" s="33" t="s">
        <v>12</v>
      </c>
      <c r="E73" s="33" t="s">
        <v>100</v>
      </c>
      <c r="F73" s="33" t="s">
        <v>339</v>
      </c>
      <c r="G73" s="33" t="s">
        <v>351</v>
      </c>
      <c r="H73" s="33" t="s">
        <v>1236</v>
      </c>
      <c r="I73" s="33" t="s">
        <v>1142</v>
      </c>
      <c r="J73" s="54">
        <v>3000</v>
      </c>
      <c r="K73" s="33" t="s">
        <v>1139</v>
      </c>
      <c r="L73" s="33"/>
      <c r="M73" s="33" t="s">
        <v>1282</v>
      </c>
      <c r="N73" s="33" t="s">
        <v>1283</v>
      </c>
      <c r="O73" s="33" t="s">
        <v>30</v>
      </c>
      <c r="P73" s="33" t="s">
        <v>263</v>
      </c>
      <c r="Q73" s="33"/>
      <c r="R73" s="33"/>
      <c r="S73" s="34">
        <v>75000000</v>
      </c>
      <c r="T73" s="34">
        <v>600000000</v>
      </c>
      <c r="U73" s="34">
        <f t="shared" si="2"/>
        <v>675000000</v>
      </c>
      <c r="V73" s="33" t="s">
        <v>49</v>
      </c>
      <c r="W73" s="33" t="s">
        <v>1284</v>
      </c>
    </row>
    <row r="74" spans="1:23" ht="30" x14ac:dyDescent="0.25">
      <c r="A74" s="33" t="s">
        <v>1893</v>
      </c>
      <c r="B74" s="33" t="s">
        <v>347</v>
      </c>
      <c r="C74" s="33" t="s">
        <v>184</v>
      </c>
      <c r="D74" s="33" t="s">
        <v>12</v>
      </c>
      <c r="E74" s="33" t="s">
        <v>13</v>
      </c>
      <c r="F74" s="33" t="s">
        <v>1285</v>
      </c>
      <c r="G74" s="33" t="s">
        <v>351</v>
      </c>
      <c r="H74" s="33" t="s">
        <v>1286</v>
      </c>
      <c r="I74" s="33" t="s">
        <v>1142</v>
      </c>
      <c r="J74" s="54">
        <v>2000</v>
      </c>
      <c r="K74" s="33" t="s">
        <v>1139</v>
      </c>
      <c r="L74" s="33"/>
      <c r="M74" s="33" t="s">
        <v>1287</v>
      </c>
      <c r="N74" s="33" t="s">
        <v>1288</v>
      </c>
      <c r="O74" s="33" t="s">
        <v>30</v>
      </c>
      <c r="P74" s="33" t="s">
        <v>31</v>
      </c>
      <c r="Q74" s="33" t="s">
        <v>1103</v>
      </c>
      <c r="R74" s="33">
        <v>250</v>
      </c>
      <c r="S74" s="34">
        <v>50000000</v>
      </c>
      <c r="T74" s="34">
        <v>500000000</v>
      </c>
      <c r="U74" s="34">
        <f t="shared" si="2"/>
        <v>550000000</v>
      </c>
      <c r="V74" s="33" t="s">
        <v>49</v>
      </c>
      <c r="W74" s="33"/>
    </row>
    <row r="75" spans="1:23" ht="30" x14ac:dyDescent="0.25">
      <c r="A75" s="33" t="s">
        <v>1917</v>
      </c>
      <c r="B75" s="33" t="s">
        <v>347</v>
      </c>
      <c r="C75" s="33" t="s">
        <v>184</v>
      </c>
      <c r="D75" s="33" t="s">
        <v>12</v>
      </c>
      <c r="E75" s="33" t="s">
        <v>100</v>
      </c>
      <c r="F75" s="33" t="s">
        <v>1289</v>
      </c>
      <c r="G75" s="33" t="s">
        <v>360</v>
      </c>
      <c r="H75" s="33" t="s">
        <v>1290</v>
      </c>
      <c r="I75" s="33" t="s">
        <v>369</v>
      </c>
      <c r="J75" s="54">
        <v>1000</v>
      </c>
      <c r="K75" s="33" t="s">
        <v>1291</v>
      </c>
      <c r="L75" s="33"/>
      <c r="M75" s="33" t="s">
        <v>1292</v>
      </c>
      <c r="N75" s="33" t="s">
        <v>1293</v>
      </c>
      <c r="O75" s="33" t="s">
        <v>30</v>
      </c>
      <c r="P75" s="33" t="s">
        <v>31</v>
      </c>
      <c r="Q75" s="33" t="s">
        <v>1103</v>
      </c>
      <c r="R75" s="33">
        <v>100</v>
      </c>
      <c r="S75" s="34">
        <v>0</v>
      </c>
      <c r="T75" s="34">
        <v>15000000</v>
      </c>
      <c r="U75" s="34">
        <f t="shared" si="2"/>
        <v>15000000</v>
      </c>
      <c r="V75" s="33" t="s">
        <v>43</v>
      </c>
      <c r="W75" s="33"/>
    </row>
    <row r="76" spans="1:23" ht="90" x14ac:dyDescent="0.25">
      <c r="A76" s="33" t="s">
        <v>1894</v>
      </c>
      <c r="B76" s="33" t="s">
        <v>347</v>
      </c>
      <c r="C76" s="33" t="s">
        <v>184</v>
      </c>
      <c r="D76" s="33" t="s">
        <v>12</v>
      </c>
      <c r="E76" s="33" t="s">
        <v>12</v>
      </c>
      <c r="F76" s="33" t="s">
        <v>1294</v>
      </c>
      <c r="G76" s="33" t="s">
        <v>351</v>
      </c>
      <c r="H76" s="33" t="s">
        <v>1295</v>
      </c>
      <c r="I76" s="33" t="s">
        <v>362</v>
      </c>
      <c r="J76" s="54">
        <v>27000</v>
      </c>
      <c r="K76" s="33" t="s">
        <v>1111</v>
      </c>
      <c r="L76" s="33"/>
      <c r="M76" s="33" t="s">
        <v>1296</v>
      </c>
      <c r="N76" s="33" t="s">
        <v>1297</v>
      </c>
      <c r="O76" s="33" t="s">
        <v>30</v>
      </c>
      <c r="P76" s="33" t="s">
        <v>31</v>
      </c>
      <c r="Q76" s="33" t="s">
        <v>1103</v>
      </c>
      <c r="R76" s="33">
        <v>5000</v>
      </c>
      <c r="S76" s="34">
        <v>250000000</v>
      </c>
      <c r="T76" s="34">
        <v>2000000000</v>
      </c>
      <c r="U76" s="34">
        <f t="shared" si="2"/>
        <v>2250000000</v>
      </c>
      <c r="V76" s="33" t="s">
        <v>49</v>
      </c>
      <c r="W76" s="33"/>
    </row>
    <row r="77" spans="1:23" ht="60" x14ac:dyDescent="0.25">
      <c r="A77" s="33" t="s">
        <v>1918</v>
      </c>
      <c r="B77" s="33" t="s">
        <v>347</v>
      </c>
      <c r="C77" s="33" t="s">
        <v>184</v>
      </c>
      <c r="D77" s="33" t="s">
        <v>12</v>
      </c>
      <c r="E77" s="33" t="s">
        <v>102</v>
      </c>
      <c r="F77" s="33" t="s">
        <v>552</v>
      </c>
      <c r="G77" s="33" t="s">
        <v>360</v>
      </c>
      <c r="H77" s="33" t="s">
        <v>1298</v>
      </c>
      <c r="I77" s="33" t="s">
        <v>369</v>
      </c>
      <c r="J77" s="54">
        <v>3000</v>
      </c>
      <c r="K77" s="33" t="s">
        <v>437</v>
      </c>
      <c r="L77" s="33"/>
      <c r="M77" s="33" t="s">
        <v>1299</v>
      </c>
      <c r="N77" s="33" t="s">
        <v>1300</v>
      </c>
      <c r="O77" s="33" t="s">
        <v>30</v>
      </c>
      <c r="P77" s="33" t="s">
        <v>31</v>
      </c>
      <c r="Q77" s="33" t="s">
        <v>1103</v>
      </c>
      <c r="R77" s="33">
        <v>200</v>
      </c>
      <c r="S77" s="34">
        <v>0</v>
      </c>
      <c r="T77" s="34">
        <v>20000000</v>
      </c>
      <c r="U77" s="34">
        <f t="shared" si="2"/>
        <v>20000000</v>
      </c>
      <c r="V77" s="33" t="s">
        <v>43</v>
      </c>
      <c r="W77" s="33" t="s">
        <v>1301</v>
      </c>
    </row>
    <row r="78" spans="1:23" ht="30" x14ac:dyDescent="0.25">
      <c r="A78" s="33" t="s">
        <v>1919</v>
      </c>
      <c r="B78" s="33" t="s">
        <v>347</v>
      </c>
      <c r="C78" s="33" t="s">
        <v>184</v>
      </c>
      <c r="D78" s="33" t="s">
        <v>12</v>
      </c>
      <c r="E78" s="33" t="s">
        <v>102</v>
      </c>
      <c r="F78" s="33" t="s">
        <v>153</v>
      </c>
      <c r="G78" s="33" t="s">
        <v>360</v>
      </c>
      <c r="H78" s="33" t="s">
        <v>1302</v>
      </c>
      <c r="I78" s="33" t="s">
        <v>369</v>
      </c>
      <c r="J78" s="54">
        <v>3000</v>
      </c>
      <c r="K78" s="33" t="s">
        <v>1303</v>
      </c>
      <c r="L78" s="33"/>
      <c r="M78" s="33" t="s">
        <v>1304</v>
      </c>
      <c r="N78" s="33" t="s">
        <v>1197</v>
      </c>
      <c r="O78" s="33" t="s">
        <v>30</v>
      </c>
      <c r="P78" s="33" t="s">
        <v>31</v>
      </c>
      <c r="Q78" s="33" t="s">
        <v>1103</v>
      </c>
      <c r="R78" s="33">
        <v>100</v>
      </c>
      <c r="S78" s="34">
        <v>0</v>
      </c>
      <c r="T78" s="34">
        <v>20000000</v>
      </c>
      <c r="U78" s="34">
        <f t="shared" si="2"/>
        <v>20000000</v>
      </c>
      <c r="V78" s="33" t="s">
        <v>43</v>
      </c>
      <c r="W78" s="33" t="s">
        <v>1305</v>
      </c>
    </row>
    <row r="79" spans="1:23" ht="180" x14ac:dyDescent="0.25">
      <c r="A79" s="33" t="s">
        <v>1895</v>
      </c>
      <c r="B79" s="33" t="s">
        <v>347</v>
      </c>
      <c r="C79" s="33" t="s">
        <v>184</v>
      </c>
      <c r="D79" s="33" t="s">
        <v>12</v>
      </c>
      <c r="E79" s="33" t="s">
        <v>102</v>
      </c>
      <c r="F79" s="33" t="s">
        <v>1306</v>
      </c>
      <c r="G79" s="33" t="s">
        <v>351</v>
      </c>
      <c r="H79" s="33" t="s">
        <v>1306</v>
      </c>
      <c r="I79" s="33" t="s">
        <v>369</v>
      </c>
      <c r="J79" s="54">
        <v>15000</v>
      </c>
      <c r="K79" s="33" t="s">
        <v>437</v>
      </c>
      <c r="L79" s="33"/>
      <c r="M79" s="33" t="s">
        <v>1307</v>
      </c>
      <c r="N79" s="33" t="s">
        <v>1308</v>
      </c>
      <c r="O79" s="33" t="s">
        <v>30</v>
      </c>
      <c r="P79" s="33" t="s">
        <v>31</v>
      </c>
      <c r="Q79" s="33" t="s">
        <v>1103</v>
      </c>
      <c r="R79" s="33">
        <v>1500</v>
      </c>
      <c r="S79" s="34">
        <v>150000000</v>
      </c>
      <c r="T79" s="34">
        <v>800000000</v>
      </c>
      <c r="U79" s="34">
        <f t="shared" si="2"/>
        <v>950000000</v>
      </c>
      <c r="V79" s="33" t="s">
        <v>49</v>
      </c>
      <c r="W79" s="33" t="s">
        <v>1309</v>
      </c>
    </row>
    <row r="80" spans="1:23" ht="30" x14ac:dyDescent="0.25">
      <c r="A80" s="33" t="s">
        <v>1920</v>
      </c>
      <c r="B80" s="33" t="s">
        <v>347</v>
      </c>
      <c r="C80" s="33" t="s">
        <v>184</v>
      </c>
      <c r="D80" s="33" t="s">
        <v>12</v>
      </c>
      <c r="E80" s="33" t="s">
        <v>139</v>
      </c>
      <c r="F80" s="33" t="s">
        <v>1310</v>
      </c>
      <c r="G80" s="33" t="s">
        <v>360</v>
      </c>
      <c r="H80" s="33" t="s">
        <v>1311</v>
      </c>
      <c r="I80" s="33" t="s">
        <v>369</v>
      </c>
      <c r="J80" s="54">
        <v>1500</v>
      </c>
      <c r="K80" s="33" t="s">
        <v>1303</v>
      </c>
      <c r="L80" s="33"/>
      <c r="M80" s="33" t="s">
        <v>1312</v>
      </c>
      <c r="N80" s="33" t="s">
        <v>1102</v>
      </c>
      <c r="O80" s="33" t="s">
        <v>30</v>
      </c>
      <c r="P80" s="33" t="s">
        <v>31</v>
      </c>
      <c r="Q80" s="33" t="s">
        <v>1103</v>
      </c>
      <c r="R80" s="33">
        <v>50</v>
      </c>
      <c r="S80" s="34">
        <v>0</v>
      </c>
      <c r="T80" s="34">
        <v>12000000</v>
      </c>
      <c r="U80" s="34">
        <f t="shared" si="2"/>
        <v>12000000</v>
      </c>
      <c r="V80" s="33" t="s">
        <v>43</v>
      </c>
      <c r="W80" s="33"/>
    </row>
    <row r="81" spans="1:23" ht="30" x14ac:dyDescent="0.25">
      <c r="A81" s="33" t="s">
        <v>1921</v>
      </c>
      <c r="B81" s="33" t="s">
        <v>347</v>
      </c>
      <c r="C81" s="33" t="s">
        <v>184</v>
      </c>
      <c r="D81" s="33" t="s">
        <v>12</v>
      </c>
      <c r="E81" s="33" t="s">
        <v>146</v>
      </c>
      <c r="F81" s="33" t="s">
        <v>1313</v>
      </c>
      <c r="G81" s="33" t="s">
        <v>360</v>
      </c>
      <c r="H81" s="33" t="s">
        <v>1314</v>
      </c>
      <c r="I81" s="33" t="s">
        <v>369</v>
      </c>
      <c r="J81" s="54">
        <v>2000</v>
      </c>
      <c r="K81" s="33" t="s">
        <v>437</v>
      </c>
      <c r="L81" s="33"/>
      <c r="M81" s="33" t="s">
        <v>1315</v>
      </c>
      <c r="N81" s="33" t="s">
        <v>1102</v>
      </c>
      <c r="O81" s="33" t="s">
        <v>30</v>
      </c>
      <c r="P81" s="33" t="s">
        <v>31</v>
      </c>
      <c r="Q81" s="33" t="s">
        <v>1103</v>
      </c>
      <c r="R81" s="33">
        <v>150</v>
      </c>
      <c r="S81" s="34">
        <v>0</v>
      </c>
      <c r="T81" s="34">
        <v>20000000</v>
      </c>
      <c r="U81" s="34">
        <f t="shared" si="2"/>
        <v>20000000</v>
      </c>
      <c r="V81" s="33" t="s">
        <v>43</v>
      </c>
      <c r="W81" s="33" t="s">
        <v>1316</v>
      </c>
    </row>
  </sheetData>
  <autoFilter ref="A3:W81" xr:uid="{C81124ED-0FDD-4E8D-AC5A-E2C2E59AD0AB}">
    <sortState xmlns:xlrd2="http://schemas.microsoft.com/office/spreadsheetml/2017/richdata2" ref="A4:W81">
      <sortCondition ref="D3:D81"/>
    </sortState>
  </autoFilter>
  <mergeCells count="2">
    <mergeCell ref="A2:W2"/>
    <mergeCell ref="A1:W1"/>
  </mergeCells>
  <phoneticPr fontId="8" type="noConversion"/>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1546DB-292B-4B9E-AE37-60BD6C47F367}">
  <dimension ref="A1:P7"/>
  <sheetViews>
    <sheetView showGridLines="0" zoomScale="80" zoomScaleNormal="80" workbookViewId="0">
      <selection sqref="A1:P1"/>
    </sheetView>
  </sheetViews>
  <sheetFormatPr baseColWidth="10" defaultRowHeight="15" x14ac:dyDescent="0.25"/>
  <cols>
    <col min="1" max="1" width="18.5703125" customWidth="1"/>
    <col min="2" max="2" width="31.28515625" bestFit="1" customWidth="1"/>
    <col min="3" max="3" width="10" bestFit="1" customWidth="1"/>
    <col min="4" max="4" width="11.5703125" bestFit="1" customWidth="1"/>
    <col min="5" max="5" width="29.140625" bestFit="1" customWidth="1"/>
    <col min="6" max="6" width="14" bestFit="1" customWidth="1"/>
    <col min="7" max="7" width="34.42578125" customWidth="1"/>
    <col min="8" max="8" width="76" customWidth="1"/>
    <col min="9" max="9" width="42.140625" customWidth="1"/>
    <col min="10" max="10" width="30.140625" customWidth="1"/>
    <col min="11" max="11" width="17" customWidth="1"/>
    <col min="12" max="12" width="22.7109375" customWidth="1"/>
    <col min="13" max="13" width="28.140625" customWidth="1"/>
    <col min="14" max="14" width="31" customWidth="1"/>
    <col min="15" max="15" width="21" bestFit="1" customWidth="1"/>
    <col min="16" max="16" width="32.85546875" bestFit="1" customWidth="1"/>
  </cols>
  <sheetData>
    <row r="1" spans="1:16" ht="32.25" customHeight="1" thickBot="1" x14ac:dyDescent="0.3">
      <c r="A1" s="124" t="s">
        <v>458</v>
      </c>
      <c r="B1" s="125"/>
      <c r="C1" s="125"/>
      <c r="D1" s="125"/>
      <c r="E1" s="125"/>
      <c r="F1" s="125"/>
      <c r="G1" s="125"/>
      <c r="H1" s="125"/>
      <c r="I1" s="125"/>
      <c r="J1" s="125"/>
      <c r="K1" s="125"/>
      <c r="L1" s="125"/>
      <c r="M1" s="125"/>
      <c r="N1" s="125"/>
      <c r="O1" s="125"/>
      <c r="P1" s="125"/>
    </row>
    <row r="2" spans="1:16" ht="15.75" thickBot="1" x14ac:dyDescent="0.3">
      <c r="A2" s="126" t="s">
        <v>467</v>
      </c>
      <c r="B2" s="127"/>
      <c r="C2" s="127"/>
      <c r="D2" s="127"/>
      <c r="E2" s="127"/>
      <c r="F2" s="127"/>
      <c r="G2" s="127"/>
      <c r="H2" s="127"/>
      <c r="I2" s="127"/>
      <c r="J2" s="127"/>
      <c r="K2" s="127"/>
      <c r="L2" s="127"/>
      <c r="M2" s="127"/>
      <c r="N2" s="127"/>
      <c r="O2" s="127"/>
      <c r="P2" s="127"/>
    </row>
    <row r="3" spans="1:16" s="17" customFormat="1" ht="28.5" customHeight="1" x14ac:dyDescent="0.25">
      <c r="A3" s="80" t="s">
        <v>0</v>
      </c>
      <c r="B3" s="81" t="s">
        <v>35</v>
      </c>
      <c r="C3" s="81" t="s">
        <v>2</v>
      </c>
      <c r="D3" s="81" t="s">
        <v>3</v>
      </c>
      <c r="E3" s="81" t="s">
        <v>4</v>
      </c>
      <c r="F3" s="81" t="s">
        <v>36</v>
      </c>
      <c r="G3" s="81" t="s">
        <v>37</v>
      </c>
      <c r="H3" s="81" t="s">
        <v>38</v>
      </c>
      <c r="I3" s="81" t="s">
        <v>39</v>
      </c>
      <c r="J3" s="81" t="s">
        <v>8</v>
      </c>
      <c r="K3" s="81" t="s">
        <v>1577</v>
      </c>
      <c r="L3" s="81" t="s">
        <v>22</v>
      </c>
      <c r="M3" s="81" t="s">
        <v>21</v>
      </c>
      <c r="N3" s="81" t="s">
        <v>9</v>
      </c>
      <c r="O3" s="81" t="s">
        <v>40</v>
      </c>
      <c r="P3" s="81" t="s">
        <v>41</v>
      </c>
    </row>
    <row r="4" spans="1:16" ht="120" x14ac:dyDescent="0.25">
      <c r="A4" s="58" t="s">
        <v>1922</v>
      </c>
      <c r="B4" s="58" t="s">
        <v>42</v>
      </c>
      <c r="C4" s="58" t="s">
        <v>24</v>
      </c>
      <c r="D4" s="58" t="s">
        <v>25</v>
      </c>
      <c r="E4" s="58" t="s">
        <v>44</v>
      </c>
      <c r="F4" s="58" t="s">
        <v>45</v>
      </c>
      <c r="G4" s="58" t="s">
        <v>465</v>
      </c>
      <c r="H4" s="58" t="s">
        <v>46</v>
      </c>
      <c r="I4" s="58" t="s">
        <v>47</v>
      </c>
      <c r="J4" s="58" t="s">
        <v>30</v>
      </c>
      <c r="K4" s="58" t="s">
        <v>31</v>
      </c>
      <c r="L4" s="58">
        <v>1900</v>
      </c>
      <c r="M4" s="58" t="s">
        <v>48</v>
      </c>
      <c r="N4" s="59">
        <v>16000000</v>
      </c>
      <c r="O4" s="58" t="s">
        <v>49</v>
      </c>
      <c r="P4" s="58" t="s">
        <v>50</v>
      </c>
    </row>
    <row r="5" spans="1:16" ht="90" x14ac:dyDescent="0.25">
      <c r="A5" s="58" t="s">
        <v>1923</v>
      </c>
      <c r="B5" s="56" t="s">
        <v>42</v>
      </c>
      <c r="C5" s="56" t="s">
        <v>24</v>
      </c>
      <c r="D5" s="56" t="s">
        <v>51</v>
      </c>
      <c r="E5" s="56" t="s">
        <v>52</v>
      </c>
      <c r="F5" s="56" t="s">
        <v>45</v>
      </c>
      <c r="G5" s="56" t="s">
        <v>466</v>
      </c>
      <c r="H5" s="56" t="s">
        <v>53</v>
      </c>
      <c r="I5" s="56" t="s">
        <v>54</v>
      </c>
      <c r="J5" s="56" t="s">
        <v>55</v>
      </c>
      <c r="K5" s="56" t="s">
        <v>31</v>
      </c>
      <c r="L5" s="56">
        <v>800</v>
      </c>
      <c r="M5" s="56" t="s">
        <v>48</v>
      </c>
      <c r="N5" s="57">
        <v>25440730</v>
      </c>
      <c r="O5" s="56" t="s">
        <v>49</v>
      </c>
      <c r="P5" s="56" t="s">
        <v>56</v>
      </c>
    </row>
    <row r="6" spans="1:16" ht="60" x14ac:dyDescent="0.25">
      <c r="A6" s="58" t="s">
        <v>1924</v>
      </c>
      <c r="B6" s="56" t="s">
        <v>42</v>
      </c>
      <c r="C6" s="56" t="s">
        <v>58</v>
      </c>
      <c r="D6" s="56" t="s">
        <v>59</v>
      </c>
      <c r="E6" s="56" t="s">
        <v>60</v>
      </c>
      <c r="F6" s="56" t="s">
        <v>45</v>
      </c>
      <c r="G6" s="56" t="s">
        <v>465</v>
      </c>
      <c r="H6" s="56" t="s">
        <v>61</v>
      </c>
      <c r="I6" s="56" t="s">
        <v>62</v>
      </c>
      <c r="J6" s="56" t="s">
        <v>55</v>
      </c>
      <c r="K6" s="56" t="s">
        <v>31</v>
      </c>
      <c r="L6" s="56">
        <v>125</v>
      </c>
      <c r="M6" s="56" t="s">
        <v>48</v>
      </c>
      <c r="N6" s="57">
        <v>0</v>
      </c>
      <c r="O6" s="56" t="s">
        <v>49</v>
      </c>
      <c r="P6" s="56" t="s">
        <v>63</v>
      </c>
    </row>
    <row r="7" spans="1:16" x14ac:dyDescent="0.25">
      <c r="N7" s="18"/>
    </row>
  </sheetData>
  <autoFilter ref="A3:P6" xr:uid="{161546DB-292B-4B9E-AE37-60BD6C47F367}"/>
  <mergeCells count="2">
    <mergeCell ref="A1:P1"/>
    <mergeCell ref="A2:P2"/>
  </mergeCells>
  <phoneticPr fontId="8"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628432-A769-4215-A5E5-532810653B79}">
  <dimension ref="A1:P54"/>
  <sheetViews>
    <sheetView showGridLines="0" zoomScale="80" zoomScaleNormal="80" workbookViewId="0">
      <selection activeCell="A18" sqref="A18"/>
    </sheetView>
  </sheetViews>
  <sheetFormatPr baseColWidth="10" defaultRowHeight="15" x14ac:dyDescent="0.25"/>
  <cols>
    <col min="1" max="1" width="18.5703125" customWidth="1"/>
    <col min="2" max="2" width="51.42578125" bestFit="1" customWidth="1"/>
    <col min="3" max="3" width="11.42578125" bestFit="1" customWidth="1"/>
    <col min="4" max="4" width="13.85546875" customWidth="1"/>
    <col min="5" max="5" width="29.140625" bestFit="1" customWidth="1"/>
    <col min="6" max="6" width="19.5703125" customWidth="1"/>
    <col min="7" max="7" width="15.28515625" customWidth="1"/>
    <col min="8" max="8" width="14.5703125" customWidth="1"/>
    <col min="9" max="9" width="16.28515625" customWidth="1"/>
    <col min="10" max="10" width="20" customWidth="1"/>
    <col min="11" max="11" width="17" customWidth="1"/>
    <col min="12" max="12" width="22.7109375" customWidth="1"/>
    <col min="13" max="13" width="13.7109375" customWidth="1"/>
    <col min="14" max="14" width="20.5703125" customWidth="1"/>
    <col min="15" max="15" width="21" bestFit="1" customWidth="1"/>
    <col min="16" max="16" width="13.42578125" customWidth="1"/>
  </cols>
  <sheetData>
    <row r="1" spans="1:16" ht="32.25" customHeight="1" thickBot="1" x14ac:dyDescent="0.3">
      <c r="A1" s="124" t="s">
        <v>458</v>
      </c>
      <c r="B1" s="125"/>
      <c r="C1" s="125"/>
      <c r="D1" s="125"/>
      <c r="E1" s="125"/>
      <c r="F1" s="125"/>
      <c r="G1" s="125"/>
      <c r="H1" s="125"/>
      <c r="I1" s="125"/>
      <c r="J1" s="125"/>
      <c r="K1" s="125"/>
      <c r="L1" s="125"/>
      <c r="M1" s="125"/>
      <c r="N1" s="125"/>
      <c r="O1" s="125"/>
      <c r="P1" s="125"/>
    </row>
    <row r="2" spans="1:16" ht="15.75" thickBot="1" x14ac:dyDescent="0.3">
      <c r="A2" s="126" t="s">
        <v>2059</v>
      </c>
      <c r="B2" s="127"/>
      <c r="C2" s="127"/>
      <c r="D2" s="127"/>
      <c r="E2" s="127"/>
      <c r="F2" s="127"/>
      <c r="G2" s="127"/>
      <c r="H2" s="127"/>
      <c r="I2" s="127"/>
      <c r="J2" s="127"/>
      <c r="K2" s="127"/>
      <c r="L2" s="127"/>
      <c r="M2" s="127"/>
      <c r="N2" s="127"/>
      <c r="O2" s="127"/>
      <c r="P2" s="127"/>
    </row>
    <row r="3" spans="1:16" ht="100.5" customHeight="1" x14ac:dyDescent="0.25">
      <c r="A3" s="98" t="s">
        <v>0</v>
      </c>
      <c r="B3" s="99" t="s">
        <v>79</v>
      </c>
      <c r="C3" s="99" t="s">
        <v>2</v>
      </c>
      <c r="D3" s="99" t="s">
        <v>3</v>
      </c>
      <c r="E3" s="99" t="s">
        <v>4</v>
      </c>
      <c r="F3" s="99" t="s">
        <v>1985</v>
      </c>
      <c r="G3" s="99" t="s">
        <v>1986</v>
      </c>
      <c r="H3" s="99" t="s">
        <v>38</v>
      </c>
      <c r="I3" s="99" t="s">
        <v>1987</v>
      </c>
      <c r="J3" s="99" t="s">
        <v>113</v>
      </c>
      <c r="K3" s="99" t="s">
        <v>8</v>
      </c>
      <c r="L3" s="99" t="s">
        <v>20</v>
      </c>
      <c r="M3" s="99" t="s">
        <v>22</v>
      </c>
      <c r="N3" s="99" t="s">
        <v>21</v>
      </c>
      <c r="O3" s="100" t="s">
        <v>114</v>
      </c>
      <c r="P3" s="101" t="s">
        <v>40</v>
      </c>
    </row>
    <row r="4" spans="1:16" x14ac:dyDescent="0.25">
      <c r="A4" s="90" t="s">
        <v>2008</v>
      </c>
      <c r="B4" s="90" t="s">
        <v>1990</v>
      </c>
      <c r="C4" s="90" t="s">
        <v>34</v>
      </c>
      <c r="D4" s="83" t="s">
        <v>34</v>
      </c>
      <c r="E4" s="90" t="s">
        <v>105</v>
      </c>
      <c r="F4" s="83" t="s">
        <v>105</v>
      </c>
      <c r="G4" s="90">
        <v>4</v>
      </c>
      <c r="H4" s="90" t="s">
        <v>1988</v>
      </c>
      <c r="I4" s="90">
        <v>1</v>
      </c>
      <c r="J4" s="90" t="s">
        <v>1989</v>
      </c>
      <c r="K4" s="90" t="s">
        <v>30</v>
      </c>
      <c r="L4" s="90" t="s">
        <v>31</v>
      </c>
      <c r="M4" s="90">
        <v>4</v>
      </c>
      <c r="N4" s="90" t="s">
        <v>1990</v>
      </c>
      <c r="O4" s="94">
        <v>20000000</v>
      </c>
      <c r="P4" s="84" t="s">
        <v>49</v>
      </c>
    </row>
    <row r="5" spans="1:16" x14ac:dyDescent="0.25">
      <c r="A5" s="91" t="s">
        <v>2009</v>
      </c>
      <c r="B5" s="91" t="s">
        <v>1990</v>
      </c>
      <c r="C5" s="91" t="s">
        <v>34</v>
      </c>
      <c r="D5" s="82" t="s">
        <v>34</v>
      </c>
      <c r="E5" s="91" t="s">
        <v>1991</v>
      </c>
      <c r="F5" s="82" t="s">
        <v>1991</v>
      </c>
      <c r="G5" s="91">
        <v>4</v>
      </c>
      <c r="H5" s="91" t="s">
        <v>1988</v>
      </c>
      <c r="I5" s="91">
        <v>1</v>
      </c>
      <c r="J5" s="91" t="s">
        <v>1992</v>
      </c>
      <c r="K5" s="91" t="s">
        <v>30</v>
      </c>
      <c r="L5" s="91" t="s">
        <v>31</v>
      </c>
      <c r="M5" s="91">
        <v>4</v>
      </c>
      <c r="N5" s="91" t="s">
        <v>1990</v>
      </c>
      <c r="O5" s="95">
        <v>5000000</v>
      </c>
      <c r="P5" s="85" t="s">
        <v>49</v>
      </c>
    </row>
    <row r="6" spans="1:16" x14ac:dyDescent="0.25">
      <c r="A6" s="91" t="s">
        <v>2010</v>
      </c>
      <c r="B6" s="91" t="s">
        <v>1990</v>
      </c>
      <c r="C6" s="91" t="s">
        <v>34</v>
      </c>
      <c r="D6" s="82" t="s">
        <v>34</v>
      </c>
      <c r="E6" s="91" t="s">
        <v>1991</v>
      </c>
      <c r="F6" s="82" t="s">
        <v>1991</v>
      </c>
      <c r="G6" s="91">
        <v>8</v>
      </c>
      <c r="H6" s="91" t="s">
        <v>1988</v>
      </c>
      <c r="I6" s="91">
        <v>2</v>
      </c>
      <c r="J6" s="91" t="s">
        <v>1993</v>
      </c>
      <c r="K6" s="91" t="s">
        <v>30</v>
      </c>
      <c r="L6" s="91" t="s">
        <v>31</v>
      </c>
      <c r="M6" s="91">
        <v>8</v>
      </c>
      <c r="N6" s="91" t="s">
        <v>1990</v>
      </c>
      <c r="O6" s="95">
        <v>20000000</v>
      </c>
      <c r="P6" s="85" t="s">
        <v>49</v>
      </c>
    </row>
    <row r="7" spans="1:16" x14ac:dyDescent="0.25">
      <c r="A7" s="91" t="s">
        <v>2011</v>
      </c>
      <c r="B7" s="91" t="s">
        <v>1990</v>
      </c>
      <c r="C7" s="91" t="s">
        <v>34</v>
      </c>
      <c r="D7" s="82" t="s">
        <v>34</v>
      </c>
      <c r="E7" s="91" t="s">
        <v>1991</v>
      </c>
      <c r="F7" s="82" t="s">
        <v>1991</v>
      </c>
      <c r="G7" s="91">
        <v>56</v>
      </c>
      <c r="H7" s="91" t="s">
        <v>1988</v>
      </c>
      <c r="I7" s="91">
        <v>14</v>
      </c>
      <c r="J7" s="91" t="s">
        <v>1989</v>
      </c>
      <c r="K7" s="91" t="s">
        <v>30</v>
      </c>
      <c r="L7" s="91" t="s">
        <v>31</v>
      </c>
      <c r="M7" s="91">
        <v>56</v>
      </c>
      <c r="N7" s="91" t="s">
        <v>1990</v>
      </c>
      <c r="O7" s="95">
        <v>280000000</v>
      </c>
      <c r="P7" s="85" t="s">
        <v>49</v>
      </c>
    </row>
    <row r="8" spans="1:16" x14ac:dyDescent="0.25">
      <c r="A8" s="91" t="s">
        <v>2028</v>
      </c>
      <c r="B8" s="91" t="s">
        <v>1990</v>
      </c>
      <c r="C8" s="91" t="s">
        <v>34</v>
      </c>
      <c r="D8" s="82" t="s">
        <v>34</v>
      </c>
      <c r="E8" s="91" t="s">
        <v>1997</v>
      </c>
      <c r="F8" s="82" t="s">
        <v>1997</v>
      </c>
      <c r="G8" s="91">
        <v>4</v>
      </c>
      <c r="H8" s="91" t="s">
        <v>1988</v>
      </c>
      <c r="I8" s="91">
        <v>1</v>
      </c>
      <c r="J8" s="91" t="s">
        <v>1992</v>
      </c>
      <c r="K8" s="91" t="s">
        <v>30</v>
      </c>
      <c r="L8" s="91" t="s">
        <v>31</v>
      </c>
      <c r="M8" s="91">
        <v>4</v>
      </c>
      <c r="N8" s="91" t="s">
        <v>1990</v>
      </c>
      <c r="O8" s="95">
        <v>5000000</v>
      </c>
      <c r="P8" s="85" t="s">
        <v>49</v>
      </c>
    </row>
    <row r="9" spans="1:16" x14ac:dyDescent="0.25">
      <c r="A9" s="91" t="s">
        <v>2030</v>
      </c>
      <c r="B9" s="91" t="s">
        <v>1990</v>
      </c>
      <c r="C9" s="91" t="s">
        <v>34</v>
      </c>
      <c r="D9" s="82" t="s">
        <v>34</v>
      </c>
      <c r="E9" s="91" t="s">
        <v>1997</v>
      </c>
      <c r="F9" s="82" t="s">
        <v>1997</v>
      </c>
      <c r="G9" s="91">
        <v>44</v>
      </c>
      <c r="H9" s="91" t="s">
        <v>1988</v>
      </c>
      <c r="I9" s="91">
        <v>11</v>
      </c>
      <c r="J9" s="91" t="s">
        <v>1989</v>
      </c>
      <c r="K9" s="91" t="s">
        <v>30</v>
      </c>
      <c r="L9" s="91" t="s">
        <v>31</v>
      </c>
      <c r="M9" s="91">
        <v>44</v>
      </c>
      <c r="N9" s="91" t="s">
        <v>1990</v>
      </c>
      <c r="O9" s="95">
        <v>220000000</v>
      </c>
      <c r="P9" s="85" t="s">
        <v>49</v>
      </c>
    </row>
    <row r="10" spans="1:16" x14ac:dyDescent="0.25">
      <c r="A10" s="91" t="s">
        <v>2031</v>
      </c>
      <c r="B10" s="91" t="s">
        <v>1990</v>
      </c>
      <c r="C10" s="91" t="s">
        <v>34</v>
      </c>
      <c r="D10" s="82" t="s">
        <v>34</v>
      </c>
      <c r="E10" s="91" t="s">
        <v>1999</v>
      </c>
      <c r="F10" s="82" t="s">
        <v>1999</v>
      </c>
      <c r="G10" s="91">
        <v>12</v>
      </c>
      <c r="H10" s="91" t="s">
        <v>1988</v>
      </c>
      <c r="I10" s="91">
        <v>3</v>
      </c>
      <c r="J10" s="91" t="s">
        <v>1989</v>
      </c>
      <c r="K10" s="91" t="s">
        <v>30</v>
      </c>
      <c r="L10" s="91" t="s">
        <v>31</v>
      </c>
      <c r="M10" s="91">
        <v>12</v>
      </c>
      <c r="N10" s="91" t="s">
        <v>1990</v>
      </c>
      <c r="O10" s="95">
        <v>60000000</v>
      </c>
      <c r="P10" s="85" t="s">
        <v>49</v>
      </c>
    </row>
    <row r="11" spans="1:16" x14ac:dyDescent="0.25">
      <c r="A11" s="91" t="s">
        <v>2032</v>
      </c>
      <c r="B11" s="91" t="s">
        <v>1990</v>
      </c>
      <c r="C11" s="91" t="s">
        <v>34</v>
      </c>
      <c r="D11" s="82" t="s">
        <v>34</v>
      </c>
      <c r="E11" s="91" t="s">
        <v>121</v>
      </c>
      <c r="F11" s="82" t="s">
        <v>121</v>
      </c>
      <c r="G11" s="91">
        <v>4</v>
      </c>
      <c r="H11" s="91" t="s">
        <v>1988</v>
      </c>
      <c r="I11" s="91">
        <v>1</v>
      </c>
      <c r="J11" s="91" t="s">
        <v>1992</v>
      </c>
      <c r="K11" s="91" t="s">
        <v>30</v>
      </c>
      <c r="L11" s="91" t="s">
        <v>31</v>
      </c>
      <c r="M11" s="91">
        <v>4</v>
      </c>
      <c r="N11" s="91" t="s">
        <v>1990</v>
      </c>
      <c r="O11" s="95">
        <v>5000000</v>
      </c>
      <c r="P11" s="85" t="s">
        <v>49</v>
      </c>
    </row>
    <row r="12" spans="1:16" x14ac:dyDescent="0.25">
      <c r="A12" s="91" t="s">
        <v>2033</v>
      </c>
      <c r="B12" s="91" t="s">
        <v>1990</v>
      </c>
      <c r="C12" s="91" t="s">
        <v>34</v>
      </c>
      <c r="D12" s="82" t="s">
        <v>34</v>
      </c>
      <c r="E12" s="91" t="s">
        <v>121</v>
      </c>
      <c r="F12" s="82" t="s">
        <v>121</v>
      </c>
      <c r="G12" s="91">
        <v>4</v>
      </c>
      <c r="H12" s="91" t="s">
        <v>1988</v>
      </c>
      <c r="I12" s="91">
        <v>1</v>
      </c>
      <c r="J12" s="91" t="s">
        <v>1993</v>
      </c>
      <c r="K12" s="91" t="s">
        <v>30</v>
      </c>
      <c r="L12" s="91" t="s">
        <v>31</v>
      </c>
      <c r="M12" s="91">
        <v>4</v>
      </c>
      <c r="N12" s="91" t="s">
        <v>1990</v>
      </c>
      <c r="O12" s="95">
        <v>10000000</v>
      </c>
      <c r="P12" s="85" t="s">
        <v>49</v>
      </c>
    </row>
    <row r="13" spans="1:16" x14ac:dyDescent="0.25">
      <c r="A13" s="91" t="s">
        <v>2034</v>
      </c>
      <c r="B13" s="91" t="s">
        <v>1990</v>
      </c>
      <c r="C13" s="91" t="s">
        <v>34</v>
      </c>
      <c r="D13" s="82" t="s">
        <v>34</v>
      </c>
      <c r="E13" s="91" t="s">
        <v>121</v>
      </c>
      <c r="F13" s="82" t="s">
        <v>121</v>
      </c>
      <c r="G13" s="91">
        <v>24</v>
      </c>
      <c r="H13" s="91" t="s">
        <v>1988</v>
      </c>
      <c r="I13" s="91">
        <v>6</v>
      </c>
      <c r="J13" s="91" t="s">
        <v>1989</v>
      </c>
      <c r="K13" s="91" t="s">
        <v>30</v>
      </c>
      <c r="L13" s="91" t="s">
        <v>31</v>
      </c>
      <c r="M13" s="91">
        <v>24</v>
      </c>
      <c r="N13" s="91" t="s">
        <v>1990</v>
      </c>
      <c r="O13" s="95">
        <v>120000000</v>
      </c>
      <c r="P13" s="85" t="s">
        <v>49</v>
      </c>
    </row>
    <row r="14" spans="1:16" x14ac:dyDescent="0.25">
      <c r="A14" s="91" t="s">
        <v>2035</v>
      </c>
      <c r="B14" s="91" t="s">
        <v>1990</v>
      </c>
      <c r="C14" s="91" t="s">
        <v>34</v>
      </c>
      <c r="D14" s="82" t="s">
        <v>108</v>
      </c>
      <c r="E14" s="91" t="s">
        <v>2000</v>
      </c>
      <c r="F14" s="82" t="s">
        <v>2000</v>
      </c>
      <c r="G14" s="91">
        <v>20</v>
      </c>
      <c r="H14" s="91" t="s">
        <v>1988</v>
      </c>
      <c r="I14" s="91">
        <v>5</v>
      </c>
      <c r="J14" s="91" t="s">
        <v>1989</v>
      </c>
      <c r="K14" s="91" t="s">
        <v>30</v>
      </c>
      <c r="L14" s="91" t="s">
        <v>31</v>
      </c>
      <c r="M14" s="91">
        <v>20</v>
      </c>
      <c r="N14" s="91" t="s">
        <v>1990</v>
      </c>
      <c r="O14" s="95">
        <v>100000000</v>
      </c>
      <c r="P14" s="85" t="s">
        <v>49</v>
      </c>
    </row>
    <row r="15" spans="1:16" x14ac:dyDescent="0.25">
      <c r="A15" s="91" t="s">
        <v>2036</v>
      </c>
      <c r="B15" s="91" t="s">
        <v>1990</v>
      </c>
      <c r="C15" s="91" t="s">
        <v>34</v>
      </c>
      <c r="D15" s="82" t="s">
        <v>108</v>
      </c>
      <c r="E15" s="91" t="s">
        <v>2001</v>
      </c>
      <c r="F15" s="82" t="s">
        <v>2001</v>
      </c>
      <c r="G15" s="91">
        <v>16</v>
      </c>
      <c r="H15" s="91" t="s">
        <v>1988</v>
      </c>
      <c r="I15" s="91">
        <v>4</v>
      </c>
      <c r="J15" s="91" t="s">
        <v>1992</v>
      </c>
      <c r="K15" s="91" t="s">
        <v>30</v>
      </c>
      <c r="L15" s="91" t="s">
        <v>31</v>
      </c>
      <c r="M15" s="91">
        <v>16</v>
      </c>
      <c r="N15" s="91" t="s">
        <v>1990</v>
      </c>
      <c r="O15" s="95">
        <v>20000000</v>
      </c>
      <c r="P15" s="85" t="s">
        <v>49</v>
      </c>
    </row>
    <row r="16" spans="1:16" x14ac:dyDescent="0.25">
      <c r="A16" s="91" t="s">
        <v>2049</v>
      </c>
      <c r="B16" s="91" t="s">
        <v>1990</v>
      </c>
      <c r="C16" s="91" t="s">
        <v>34</v>
      </c>
      <c r="D16" s="82" t="s">
        <v>66</v>
      </c>
      <c r="E16" s="91" t="s">
        <v>2003</v>
      </c>
      <c r="F16" s="82" t="s">
        <v>2003</v>
      </c>
      <c r="G16" s="91">
        <v>20</v>
      </c>
      <c r="H16" s="91" t="s">
        <v>1988</v>
      </c>
      <c r="I16" s="91">
        <v>5</v>
      </c>
      <c r="J16" s="91" t="s">
        <v>1992</v>
      </c>
      <c r="K16" s="91" t="s">
        <v>30</v>
      </c>
      <c r="L16" s="91" t="s">
        <v>31</v>
      </c>
      <c r="M16" s="91">
        <v>20</v>
      </c>
      <c r="N16" s="91" t="s">
        <v>1990</v>
      </c>
      <c r="O16" s="95">
        <v>25000000</v>
      </c>
      <c r="P16" s="85" t="s">
        <v>49</v>
      </c>
    </row>
    <row r="17" spans="1:16" x14ac:dyDescent="0.25">
      <c r="A17" s="91" t="s">
        <v>2050</v>
      </c>
      <c r="B17" s="91" t="s">
        <v>1990</v>
      </c>
      <c r="C17" s="91" t="s">
        <v>34</v>
      </c>
      <c r="D17" s="82" t="s">
        <v>66</v>
      </c>
      <c r="E17" s="91" t="s">
        <v>2003</v>
      </c>
      <c r="F17" s="82" t="s">
        <v>2003</v>
      </c>
      <c r="G17" s="91">
        <v>140</v>
      </c>
      <c r="H17" s="91" t="s">
        <v>1988</v>
      </c>
      <c r="I17" s="91">
        <v>35</v>
      </c>
      <c r="J17" s="91" t="s">
        <v>1989</v>
      </c>
      <c r="K17" s="91" t="s">
        <v>30</v>
      </c>
      <c r="L17" s="91" t="s">
        <v>31</v>
      </c>
      <c r="M17" s="91">
        <v>140</v>
      </c>
      <c r="N17" s="91" t="s">
        <v>1990</v>
      </c>
      <c r="O17" s="95">
        <v>700000000</v>
      </c>
      <c r="P17" s="85" t="s">
        <v>49</v>
      </c>
    </row>
    <row r="18" spans="1:16" x14ac:dyDescent="0.25">
      <c r="A18" s="91" t="s">
        <v>2051</v>
      </c>
      <c r="B18" s="91" t="s">
        <v>1990</v>
      </c>
      <c r="C18" s="91" t="s">
        <v>34</v>
      </c>
      <c r="D18" s="82" t="s">
        <v>66</v>
      </c>
      <c r="E18" s="91" t="s">
        <v>2004</v>
      </c>
      <c r="F18" s="82" t="s">
        <v>2005</v>
      </c>
      <c r="G18" s="91">
        <v>76</v>
      </c>
      <c r="H18" s="91" t="s">
        <v>1988</v>
      </c>
      <c r="I18" s="91">
        <v>19</v>
      </c>
      <c r="J18" s="91" t="s">
        <v>1992</v>
      </c>
      <c r="K18" s="91" t="s">
        <v>30</v>
      </c>
      <c r="L18" s="91" t="s">
        <v>31</v>
      </c>
      <c r="M18" s="91">
        <v>76</v>
      </c>
      <c r="N18" s="91" t="s">
        <v>1990</v>
      </c>
      <c r="O18" s="95">
        <v>95000000</v>
      </c>
      <c r="P18" s="85" t="s">
        <v>49</v>
      </c>
    </row>
    <row r="19" spans="1:16" x14ac:dyDescent="0.25">
      <c r="A19" s="91" t="s">
        <v>2052</v>
      </c>
      <c r="B19" s="91" t="s">
        <v>1990</v>
      </c>
      <c r="C19" s="91" t="s">
        <v>34</v>
      </c>
      <c r="D19" s="82" t="s">
        <v>66</v>
      </c>
      <c r="E19" s="91" t="s">
        <v>2004</v>
      </c>
      <c r="F19" s="82" t="s">
        <v>2004</v>
      </c>
      <c r="G19" s="91">
        <v>16</v>
      </c>
      <c r="H19" s="91" t="s">
        <v>1988</v>
      </c>
      <c r="I19" s="91">
        <v>4</v>
      </c>
      <c r="J19" s="91" t="s">
        <v>1993</v>
      </c>
      <c r="K19" s="91" t="s">
        <v>30</v>
      </c>
      <c r="L19" s="91" t="s">
        <v>31</v>
      </c>
      <c r="M19" s="91">
        <v>16</v>
      </c>
      <c r="N19" s="91" t="s">
        <v>1990</v>
      </c>
      <c r="O19" s="95">
        <v>40000000</v>
      </c>
      <c r="P19" s="85" t="s">
        <v>49</v>
      </c>
    </row>
    <row r="20" spans="1:16" x14ac:dyDescent="0.25">
      <c r="A20" s="91" t="s">
        <v>2053</v>
      </c>
      <c r="B20" s="91" t="s">
        <v>1990</v>
      </c>
      <c r="C20" s="91" t="s">
        <v>34</v>
      </c>
      <c r="D20" s="82" t="s">
        <v>66</v>
      </c>
      <c r="E20" s="91" t="s">
        <v>2004</v>
      </c>
      <c r="F20" s="82" t="s">
        <v>2004</v>
      </c>
      <c r="G20" s="91">
        <v>64</v>
      </c>
      <c r="H20" s="91" t="s">
        <v>1988</v>
      </c>
      <c r="I20" s="91">
        <v>16</v>
      </c>
      <c r="J20" s="91" t="s">
        <v>1989</v>
      </c>
      <c r="K20" s="91" t="s">
        <v>30</v>
      </c>
      <c r="L20" s="91" t="s">
        <v>31</v>
      </c>
      <c r="M20" s="91">
        <v>64</v>
      </c>
      <c r="N20" s="91" t="s">
        <v>1990</v>
      </c>
      <c r="O20" s="95">
        <v>320000000</v>
      </c>
      <c r="P20" s="85" t="s">
        <v>49</v>
      </c>
    </row>
    <row r="21" spans="1:16" x14ac:dyDescent="0.25">
      <c r="A21" s="91" t="s">
        <v>2054</v>
      </c>
      <c r="B21" s="91" t="s">
        <v>1990</v>
      </c>
      <c r="C21" s="91" t="s">
        <v>34</v>
      </c>
      <c r="D21" s="82" t="s">
        <v>66</v>
      </c>
      <c r="E21" s="91" t="s">
        <v>67</v>
      </c>
      <c r="F21" s="82" t="s">
        <v>67</v>
      </c>
      <c r="G21" s="91">
        <v>12</v>
      </c>
      <c r="H21" s="91" t="s">
        <v>1988</v>
      </c>
      <c r="I21" s="91">
        <v>3</v>
      </c>
      <c r="J21" s="91" t="s">
        <v>1989</v>
      </c>
      <c r="K21" s="91" t="s">
        <v>30</v>
      </c>
      <c r="L21" s="91" t="s">
        <v>31</v>
      </c>
      <c r="M21" s="91">
        <v>12</v>
      </c>
      <c r="N21" s="91" t="s">
        <v>1990</v>
      </c>
      <c r="O21" s="95">
        <v>60000000</v>
      </c>
      <c r="P21" s="85" t="s">
        <v>49</v>
      </c>
    </row>
    <row r="22" spans="1:16" x14ac:dyDescent="0.25">
      <c r="A22" s="91" t="s">
        <v>2055</v>
      </c>
      <c r="B22" s="91" t="s">
        <v>1990</v>
      </c>
      <c r="C22" s="91" t="s">
        <v>34</v>
      </c>
      <c r="D22" s="82" t="s">
        <v>66</v>
      </c>
      <c r="E22" s="91" t="s">
        <v>2006</v>
      </c>
      <c r="F22" s="82" t="s">
        <v>2006</v>
      </c>
      <c r="G22" s="91">
        <v>148</v>
      </c>
      <c r="H22" s="91" t="s">
        <v>1988</v>
      </c>
      <c r="I22" s="91">
        <v>37</v>
      </c>
      <c r="J22" s="91" t="s">
        <v>1992</v>
      </c>
      <c r="K22" s="91" t="s">
        <v>30</v>
      </c>
      <c r="L22" s="91" t="s">
        <v>31</v>
      </c>
      <c r="M22" s="91">
        <v>148</v>
      </c>
      <c r="N22" s="91" t="s">
        <v>1990</v>
      </c>
      <c r="O22" s="95">
        <v>185000000</v>
      </c>
      <c r="P22" s="85" t="s">
        <v>49</v>
      </c>
    </row>
    <row r="23" spans="1:16" x14ac:dyDescent="0.25">
      <c r="A23" s="91" t="s">
        <v>2056</v>
      </c>
      <c r="B23" s="91" t="s">
        <v>1990</v>
      </c>
      <c r="C23" s="91" t="s">
        <v>34</v>
      </c>
      <c r="D23" s="82" t="s">
        <v>66</v>
      </c>
      <c r="E23" s="91" t="s">
        <v>2006</v>
      </c>
      <c r="F23" s="82" t="s">
        <v>2006</v>
      </c>
      <c r="G23" s="91">
        <v>28</v>
      </c>
      <c r="H23" s="91" t="s">
        <v>1988</v>
      </c>
      <c r="I23" s="91">
        <v>7</v>
      </c>
      <c r="J23" s="91" t="s">
        <v>1993</v>
      </c>
      <c r="K23" s="91" t="s">
        <v>30</v>
      </c>
      <c r="L23" s="91" t="s">
        <v>31</v>
      </c>
      <c r="M23" s="91">
        <v>28</v>
      </c>
      <c r="N23" s="91" t="s">
        <v>1990</v>
      </c>
      <c r="O23" s="95">
        <v>70000000</v>
      </c>
      <c r="P23" s="85" t="s">
        <v>49</v>
      </c>
    </row>
    <row r="24" spans="1:16" x14ac:dyDescent="0.25">
      <c r="A24" s="92" t="s">
        <v>2057</v>
      </c>
      <c r="B24" s="92" t="s">
        <v>1990</v>
      </c>
      <c r="C24" s="92" t="s">
        <v>34</v>
      </c>
      <c r="D24" s="86" t="s">
        <v>66</v>
      </c>
      <c r="E24" s="92" t="s">
        <v>2006</v>
      </c>
      <c r="F24" s="86" t="s">
        <v>2006</v>
      </c>
      <c r="G24" s="92">
        <v>324</v>
      </c>
      <c r="H24" s="92" t="s">
        <v>1988</v>
      </c>
      <c r="I24" s="92">
        <v>81</v>
      </c>
      <c r="J24" s="92" t="s">
        <v>1989</v>
      </c>
      <c r="K24" s="92" t="s">
        <v>30</v>
      </c>
      <c r="L24" s="92" t="s">
        <v>31</v>
      </c>
      <c r="M24" s="92">
        <v>324</v>
      </c>
      <c r="N24" s="92" t="s">
        <v>1990</v>
      </c>
      <c r="O24" s="96">
        <v>1620000000</v>
      </c>
      <c r="P24" s="87" t="s">
        <v>49</v>
      </c>
    </row>
    <row r="25" spans="1:16" x14ac:dyDescent="0.25">
      <c r="A25" s="93" t="s">
        <v>2058</v>
      </c>
      <c r="B25" s="93" t="s">
        <v>1990</v>
      </c>
      <c r="C25" s="93" t="s">
        <v>125</v>
      </c>
      <c r="D25" s="88" t="s">
        <v>125</v>
      </c>
      <c r="E25" s="93" t="s">
        <v>2007</v>
      </c>
      <c r="F25" s="88" t="s">
        <v>2007</v>
      </c>
      <c r="G25" s="93">
        <v>4</v>
      </c>
      <c r="H25" s="93" t="s">
        <v>1988</v>
      </c>
      <c r="I25" s="93">
        <v>1</v>
      </c>
      <c r="J25" s="93" t="s">
        <v>1989</v>
      </c>
      <c r="K25" s="93" t="s">
        <v>30</v>
      </c>
      <c r="L25" s="93" t="s">
        <v>31</v>
      </c>
      <c r="M25" s="93">
        <v>4</v>
      </c>
      <c r="N25" s="93" t="s">
        <v>1990</v>
      </c>
      <c r="O25" s="97">
        <v>20000000</v>
      </c>
      <c r="P25" s="89" t="s">
        <v>49</v>
      </c>
    </row>
    <row r="26" spans="1:16" x14ac:dyDescent="0.25">
      <c r="A26" s="90" t="s">
        <v>2037</v>
      </c>
      <c r="B26" s="90" t="s">
        <v>1990</v>
      </c>
      <c r="C26" s="90" t="s">
        <v>24</v>
      </c>
      <c r="D26" s="83" t="s">
        <v>25</v>
      </c>
      <c r="E26" s="90" t="s">
        <v>122</v>
      </c>
      <c r="F26" s="83" t="s">
        <v>122</v>
      </c>
      <c r="G26" s="90">
        <v>8</v>
      </c>
      <c r="H26" s="90" t="s">
        <v>1988</v>
      </c>
      <c r="I26" s="90">
        <v>2</v>
      </c>
      <c r="J26" s="90" t="s">
        <v>1992</v>
      </c>
      <c r="K26" s="90" t="s">
        <v>30</v>
      </c>
      <c r="L26" s="90" t="s">
        <v>31</v>
      </c>
      <c r="M26" s="90">
        <v>8</v>
      </c>
      <c r="N26" s="90" t="s">
        <v>1990</v>
      </c>
      <c r="O26" s="94">
        <v>10000000</v>
      </c>
      <c r="P26" s="84" t="s">
        <v>49</v>
      </c>
    </row>
    <row r="27" spans="1:16" x14ac:dyDescent="0.25">
      <c r="A27" s="91" t="s">
        <v>2038</v>
      </c>
      <c r="B27" s="91" t="s">
        <v>1990</v>
      </c>
      <c r="C27" s="91" t="s">
        <v>24</v>
      </c>
      <c r="D27" s="82" t="s">
        <v>25</v>
      </c>
      <c r="E27" s="91" t="s">
        <v>57</v>
      </c>
      <c r="F27" s="82" t="s">
        <v>57</v>
      </c>
      <c r="G27" s="91">
        <v>12</v>
      </c>
      <c r="H27" s="91" t="s">
        <v>1988</v>
      </c>
      <c r="I27" s="91">
        <v>3</v>
      </c>
      <c r="J27" s="91" t="s">
        <v>1992</v>
      </c>
      <c r="K27" s="91" t="s">
        <v>30</v>
      </c>
      <c r="L27" s="91" t="s">
        <v>31</v>
      </c>
      <c r="M27" s="91">
        <v>12</v>
      </c>
      <c r="N27" s="91" t="s">
        <v>1990</v>
      </c>
      <c r="O27" s="95">
        <v>15000000</v>
      </c>
      <c r="P27" s="85" t="s">
        <v>49</v>
      </c>
    </row>
    <row r="28" spans="1:16" x14ac:dyDescent="0.25">
      <c r="A28" s="91" t="s">
        <v>2039</v>
      </c>
      <c r="B28" s="91" t="s">
        <v>1990</v>
      </c>
      <c r="C28" s="91" t="s">
        <v>24</v>
      </c>
      <c r="D28" s="82" t="s">
        <v>25</v>
      </c>
      <c r="E28" s="91" t="s">
        <v>57</v>
      </c>
      <c r="F28" s="82" t="s">
        <v>57</v>
      </c>
      <c r="G28" s="91">
        <v>4</v>
      </c>
      <c r="H28" s="91" t="s">
        <v>1988</v>
      </c>
      <c r="I28" s="91">
        <v>1</v>
      </c>
      <c r="J28" s="91" t="s">
        <v>1993</v>
      </c>
      <c r="K28" s="91" t="s">
        <v>30</v>
      </c>
      <c r="L28" s="91" t="s">
        <v>31</v>
      </c>
      <c r="M28" s="91">
        <v>4</v>
      </c>
      <c r="N28" s="91" t="s">
        <v>1990</v>
      </c>
      <c r="O28" s="95">
        <v>10000000</v>
      </c>
      <c r="P28" s="85" t="s">
        <v>49</v>
      </c>
    </row>
    <row r="29" spans="1:16" x14ac:dyDescent="0.25">
      <c r="A29" s="91" t="s">
        <v>2040</v>
      </c>
      <c r="B29" s="91" t="s">
        <v>1990</v>
      </c>
      <c r="C29" s="91" t="s">
        <v>24</v>
      </c>
      <c r="D29" s="82" t="s">
        <v>25</v>
      </c>
      <c r="E29" s="91" t="s">
        <v>2002</v>
      </c>
      <c r="F29" s="82" t="s">
        <v>2002</v>
      </c>
      <c r="G29" s="91">
        <v>20</v>
      </c>
      <c r="H29" s="91" t="s">
        <v>1988</v>
      </c>
      <c r="I29" s="91">
        <v>5</v>
      </c>
      <c r="J29" s="91" t="s">
        <v>1992</v>
      </c>
      <c r="K29" s="91" t="s">
        <v>30</v>
      </c>
      <c r="L29" s="91" t="s">
        <v>31</v>
      </c>
      <c r="M29" s="91">
        <v>20</v>
      </c>
      <c r="N29" s="91" t="s">
        <v>1990</v>
      </c>
      <c r="O29" s="95">
        <v>25000000</v>
      </c>
      <c r="P29" s="85" t="s">
        <v>49</v>
      </c>
    </row>
    <row r="30" spans="1:16" x14ac:dyDescent="0.25">
      <c r="A30" s="91" t="s">
        <v>2041</v>
      </c>
      <c r="B30" s="91" t="s">
        <v>1990</v>
      </c>
      <c r="C30" s="91" t="s">
        <v>24</v>
      </c>
      <c r="D30" s="82" t="s">
        <v>25</v>
      </c>
      <c r="E30" s="91" t="s">
        <v>2002</v>
      </c>
      <c r="F30" s="82" t="s">
        <v>2002</v>
      </c>
      <c r="G30" s="91">
        <v>4</v>
      </c>
      <c r="H30" s="91" t="s">
        <v>1988</v>
      </c>
      <c r="I30" s="91">
        <v>1</v>
      </c>
      <c r="J30" s="91" t="s">
        <v>1993</v>
      </c>
      <c r="K30" s="91" t="s">
        <v>30</v>
      </c>
      <c r="L30" s="91" t="s">
        <v>31</v>
      </c>
      <c r="M30" s="91">
        <v>4</v>
      </c>
      <c r="N30" s="91" t="s">
        <v>1990</v>
      </c>
      <c r="O30" s="95">
        <v>10000000</v>
      </c>
      <c r="P30" s="85" t="s">
        <v>49</v>
      </c>
    </row>
    <row r="31" spans="1:16" x14ac:dyDescent="0.25">
      <c r="A31" s="91" t="s">
        <v>2042</v>
      </c>
      <c r="B31" s="91" t="s">
        <v>1990</v>
      </c>
      <c r="C31" s="91" t="s">
        <v>24</v>
      </c>
      <c r="D31" s="82" t="s">
        <v>25</v>
      </c>
      <c r="E31" s="91" t="s">
        <v>2002</v>
      </c>
      <c r="F31" s="82" t="s">
        <v>2002</v>
      </c>
      <c r="G31" s="91">
        <v>12</v>
      </c>
      <c r="H31" s="91" t="s">
        <v>1988</v>
      </c>
      <c r="I31" s="91">
        <v>3</v>
      </c>
      <c r="J31" s="91" t="s">
        <v>1989</v>
      </c>
      <c r="K31" s="91" t="s">
        <v>30</v>
      </c>
      <c r="L31" s="91" t="s">
        <v>31</v>
      </c>
      <c r="M31" s="91">
        <v>12</v>
      </c>
      <c r="N31" s="91" t="s">
        <v>1990</v>
      </c>
      <c r="O31" s="95">
        <v>60000000</v>
      </c>
      <c r="P31" s="85" t="s">
        <v>49</v>
      </c>
    </row>
    <row r="32" spans="1:16" x14ac:dyDescent="0.25">
      <c r="A32" s="91" t="s">
        <v>2043</v>
      </c>
      <c r="B32" s="91" t="s">
        <v>1990</v>
      </c>
      <c r="C32" s="91" t="s">
        <v>24</v>
      </c>
      <c r="D32" s="82" t="s">
        <v>25</v>
      </c>
      <c r="E32" s="91" t="s">
        <v>26</v>
      </c>
      <c r="F32" s="82" t="s">
        <v>26</v>
      </c>
      <c r="G32" s="91">
        <v>24</v>
      </c>
      <c r="H32" s="91" t="s">
        <v>1988</v>
      </c>
      <c r="I32" s="91">
        <v>6</v>
      </c>
      <c r="J32" s="91" t="s">
        <v>1992</v>
      </c>
      <c r="K32" s="91" t="s">
        <v>30</v>
      </c>
      <c r="L32" s="91" t="s">
        <v>31</v>
      </c>
      <c r="M32" s="91">
        <v>24</v>
      </c>
      <c r="N32" s="91" t="s">
        <v>1990</v>
      </c>
      <c r="O32" s="95">
        <v>30000000</v>
      </c>
      <c r="P32" s="85" t="s">
        <v>49</v>
      </c>
    </row>
    <row r="33" spans="1:16" x14ac:dyDescent="0.25">
      <c r="A33" s="91" t="s">
        <v>2044</v>
      </c>
      <c r="B33" s="91" t="s">
        <v>1990</v>
      </c>
      <c r="C33" s="91" t="s">
        <v>24</v>
      </c>
      <c r="D33" s="82" t="s">
        <v>25</v>
      </c>
      <c r="E33" s="91" t="s">
        <v>26</v>
      </c>
      <c r="F33" s="82" t="s">
        <v>26</v>
      </c>
      <c r="G33" s="91">
        <v>4</v>
      </c>
      <c r="H33" s="91" t="s">
        <v>1988</v>
      </c>
      <c r="I33" s="91">
        <v>1</v>
      </c>
      <c r="J33" s="91" t="s">
        <v>1993</v>
      </c>
      <c r="K33" s="91" t="s">
        <v>30</v>
      </c>
      <c r="L33" s="91" t="s">
        <v>31</v>
      </c>
      <c r="M33" s="91">
        <v>4</v>
      </c>
      <c r="N33" s="91" t="s">
        <v>1990</v>
      </c>
      <c r="O33" s="95">
        <v>10000000</v>
      </c>
      <c r="P33" s="85" t="s">
        <v>49</v>
      </c>
    </row>
    <row r="34" spans="1:16" x14ac:dyDescent="0.25">
      <c r="A34" s="91" t="s">
        <v>2045</v>
      </c>
      <c r="B34" s="91" t="s">
        <v>1990</v>
      </c>
      <c r="C34" s="91" t="s">
        <v>24</v>
      </c>
      <c r="D34" s="82" t="s">
        <v>25</v>
      </c>
      <c r="E34" s="91" t="s">
        <v>26</v>
      </c>
      <c r="F34" s="82" t="s">
        <v>26</v>
      </c>
      <c r="G34" s="91">
        <v>52</v>
      </c>
      <c r="H34" s="91" t="s">
        <v>1988</v>
      </c>
      <c r="I34" s="91">
        <v>13</v>
      </c>
      <c r="J34" s="91" t="s">
        <v>1989</v>
      </c>
      <c r="K34" s="91" t="s">
        <v>30</v>
      </c>
      <c r="L34" s="91" t="s">
        <v>31</v>
      </c>
      <c r="M34" s="91">
        <v>52</v>
      </c>
      <c r="N34" s="91" t="s">
        <v>1990</v>
      </c>
      <c r="O34" s="95">
        <v>260000000</v>
      </c>
      <c r="P34" s="85" t="s">
        <v>49</v>
      </c>
    </row>
    <row r="35" spans="1:16" x14ac:dyDescent="0.25">
      <c r="A35" s="91" t="s">
        <v>2046</v>
      </c>
      <c r="B35" s="91" t="s">
        <v>1990</v>
      </c>
      <c r="C35" s="91" t="s">
        <v>24</v>
      </c>
      <c r="D35" s="82" t="s">
        <v>123</v>
      </c>
      <c r="E35" s="91" t="s">
        <v>124</v>
      </c>
      <c r="F35" s="82" t="s">
        <v>124</v>
      </c>
      <c r="G35" s="91">
        <v>4</v>
      </c>
      <c r="H35" s="91" t="s">
        <v>1988</v>
      </c>
      <c r="I35" s="91">
        <v>1</v>
      </c>
      <c r="J35" s="91" t="s">
        <v>1992</v>
      </c>
      <c r="K35" s="91" t="s">
        <v>30</v>
      </c>
      <c r="L35" s="91" t="s">
        <v>31</v>
      </c>
      <c r="M35" s="91">
        <v>4</v>
      </c>
      <c r="N35" s="91" t="s">
        <v>1990</v>
      </c>
      <c r="O35" s="95">
        <v>5000000</v>
      </c>
      <c r="P35" s="85" t="s">
        <v>49</v>
      </c>
    </row>
    <row r="36" spans="1:16" x14ac:dyDescent="0.25">
      <c r="A36" s="91" t="s">
        <v>2047</v>
      </c>
      <c r="B36" s="91" t="s">
        <v>1990</v>
      </c>
      <c r="C36" s="91" t="s">
        <v>24</v>
      </c>
      <c r="D36" s="82" t="s">
        <v>123</v>
      </c>
      <c r="E36" s="91" t="s">
        <v>124</v>
      </c>
      <c r="F36" s="82" t="s">
        <v>124</v>
      </c>
      <c r="G36" s="91">
        <v>8</v>
      </c>
      <c r="H36" s="91" t="s">
        <v>1988</v>
      </c>
      <c r="I36" s="91">
        <v>2</v>
      </c>
      <c r="J36" s="91" t="s">
        <v>1993</v>
      </c>
      <c r="K36" s="91" t="s">
        <v>30</v>
      </c>
      <c r="L36" s="91" t="s">
        <v>31</v>
      </c>
      <c r="M36" s="91">
        <v>8</v>
      </c>
      <c r="N36" s="91" t="s">
        <v>1990</v>
      </c>
      <c r="O36" s="95">
        <v>20000000</v>
      </c>
      <c r="P36" s="85" t="s">
        <v>49</v>
      </c>
    </row>
    <row r="37" spans="1:16" x14ac:dyDescent="0.25">
      <c r="A37" s="92" t="s">
        <v>2048</v>
      </c>
      <c r="B37" s="92" t="s">
        <v>1990</v>
      </c>
      <c r="C37" s="92" t="s">
        <v>24</v>
      </c>
      <c r="D37" s="86" t="s">
        <v>123</v>
      </c>
      <c r="E37" s="92" t="s">
        <v>124</v>
      </c>
      <c r="F37" s="86" t="s">
        <v>124</v>
      </c>
      <c r="G37" s="92">
        <v>24</v>
      </c>
      <c r="H37" s="92" t="s">
        <v>1988</v>
      </c>
      <c r="I37" s="92">
        <v>6</v>
      </c>
      <c r="J37" s="92" t="s">
        <v>1989</v>
      </c>
      <c r="K37" s="92" t="s">
        <v>30</v>
      </c>
      <c r="L37" s="92" t="s">
        <v>31</v>
      </c>
      <c r="M37" s="92">
        <v>24</v>
      </c>
      <c r="N37" s="92" t="s">
        <v>1990</v>
      </c>
      <c r="O37" s="96">
        <v>120000000</v>
      </c>
      <c r="P37" s="87" t="s">
        <v>49</v>
      </c>
    </row>
    <row r="38" spans="1:16" x14ac:dyDescent="0.25">
      <c r="A38" s="90" t="s">
        <v>2012</v>
      </c>
      <c r="B38" s="90" t="s">
        <v>1990</v>
      </c>
      <c r="C38" s="90" t="s">
        <v>64</v>
      </c>
      <c r="D38" s="83" t="s">
        <v>115</v>
      </c>
      <c r="E38" s="90" t="s">
        <v>116</v>
      </c>
      <c r="F38" s="83"/>
      <c r="G38" s="90">
        <v>4</v>
      </c>
      <c r="H38" s="90" t="s">
        <v>1988</v>
      </c>
      <c r="I38" s="90">
        <v>1</v>
      </c>
      <c r="J38" s="90" t="s">
        <v>1992</v>
      </c>
      <c r="K38" s="90" t="s">
        <v>30</v>
      </c>
      <c r="L38" s="90" t="s">
        <v>31</v>
      </c>
      <c r="M38" s="90">
        <v>4</v>
      </c>
      <c r="N38" s="90" t="s">
        <v>1990</v>
      </c>
      <c r="O38" s="94">
        <v>5000000</v>
      </c>
      <c r="P38" s="84" t="s">
        <v>49</v>
      </c>
    </row>
    <row r="39" spans="1:16" x14ac:dyDescent="0.25">
      <c r="A39" s="91" t="s">
        <v>2013</v>
      </c>
      <c r="B39" s="91" t="s">
        <v>1990</v>
      </c>
      <c r="C39" s="91" t="s">
        <v>64</v>
      </c>
      <c r="D39" s="82" t="s">
        <v>115</v>
      </c>
      <c r="E39" s="91" t="s">
        <v>116</v>
      </c>
      <c r="F39" s="82" t="s">
        <v>116</v>
      </c>
      <c r="G39" s="91">
        <v>20</v>
      </c>
      <c r="H39" s="91" t="s">
        <v>1988</v>
      </c>
      <c r="I39" s="91">
        <v>5</v>
      </c>
      <c r="J39" s="91" t="s">
        <v>1993</v>
      </c>
      <c r="K39" s="91" t="s">
        <v>30</v>
      </c>
      <c r="L39" s="91" t="s">
        <v>31</v>
      </c>
      <c r="M39" s="91">
        <v>20</v>
      </c>
      <c r="N39" s="91" t="s">
        <v>1990</v>
      </c>
      <c r="O39" s="95">
        <v>50000000</v>
      </c>
      <c r="P39" s="85" t="s">
        <v>49</v>
      </c>
    </row>
    <row r="40" spans="1:16" x14ac:dyDescent="0.25">
      <c r="A40" s="91" t="s">
        <v>2014</v>
      </c>
      <c r="B40" s="91" t="s">
        <v>1990</v>
      </c>
      <c r="C40" s="91" t="s">
        <v>64</v>
      </c>
      <c r="D40" s="82" t="s">
        <v>115</v>
      </c>
      <c r="E40" s="91" t="s">
        <v>116</v>
      </c>
      <c r="F40" s="82" t="s">
        <v>116</v>
      </c>
      <c r="G40" s="91">
        <v>32</v>
      </c>
      <c r="H40" s="91" t="s">
        <v>1988</v>
      </c>
      <c r="I40" s="91">
        <v>8</v>
      </c>
      <c r="J40" s="91" t="s">
        <v>1989</v>
      </c>
      <c r="K40" s="91" t="s">
        <v>30</v>
      </c>
      <c r="L40" s="91" t="s">
        <v>31</v>
      </c>
      <c r="M40" s="91">
        <v>32</v>
      </c>
      <c r="N40" s="91" t="s">
        <v>1990</v>
      </c>
      <c r="O40" s="95">
        <v>160000000</v>
      </c>
      <c r="P40" s="85" t="s">
        <v>49</v>
      </c>
    </row>
    <row r="41" spans="1:16" x14ac:dyDescent="0.25">
      <c r="A41" s="91" t="s">
        <v>2015</v>
      </c>
      <c r="B41" s="91" t="s">
        <v>1990</v>
      </c>
      <c r="C41" s="91" t="s">
        <v>64</v>
      </c>
      <c r="D41" s="82" t="s">
        <v>115</v>
      </c>
      <c r="E41" s="91" t="s">
        <v>1994</v>
      </c>
      <c r="F41" s="82" t="s">
        <v>1994</v>
      </c>
      <c r="G41" s="91">
        <v>20</v>
      </c>
      <c r="H41" s="91" t="s">
        <v>1988</v>
      </c>
      <c r="I41" s="91">
        <v>4</v>
      </c>
      <c r="J41" s="91" t="s">
        <v>1989</v>
      </c>
      <c r="K41" s="91" t="s">
        <v>30</v>
      </c>
      <c r="L41" s="91" t="s">
        <v>31</v>
      </c>
      <c r="M41" s="91">
        <v>20</v>
      </c>
      <c r="N41" s="91" t="s">
        <v>1990</v>
      </c>
      <c r="O41" s="95">
        <v>80000000</v>
      </c>
      <c r="P41" s="85" t="s">
        <v>49</v>
      </c>
    </row>
    <row r="42" spans="1:16" x14ac:dyDescent="0.25">
      <c r="A42" s="91" t="s">
        <v>2016</v>
      </c>
      <c r="B42" s="91" t="s">
        <v>1990</v>
      </c>
      <c r="C42" s="91" t="s">
        <v>64</v>
      </c>
      <c r="D42" s="82" t="s">
        <v>115</v>
      </c>
      <c r="E42" s="91" t="s">
        <v>117</v>
      </c>
      <c r="F42" s="82" t="s">
        <v>117</v>
      </c>
      <c r="G42" s="91">
        <v>4</v>
      </c>
      <c r="H42" s="91" t="s">
        <v>1988</v>
      </c>
      <c r="I42" s="91">
        <v>1</v>
      </c>
      <c r="J42" s="91" t="s">
        <v>1992</v>
      </c>
      <c r="K42" s="91" t="s">
        <v>30</v>
      </c>
      <c r="L42" s="91" t="s">
        <v>31</v>
      </c>
      <c r="M42" s="91">
        <v>4</v>
      </c>
      <c r="N42" s="91" t="s">
        <v>1990</v>
      </c>
      <c r="O42" s="95">
        <v>5000000</v>
      </c>
      <c r="P42" s="85" t="s">
        <v>49</v>
      </c>
    </row>
    <row r="43" spans="1:16" x14ac:dyDescent="0.25">
      <c r="A43" s="91" t="s">
        <v>2017</v>
      </c>
      <c r="B43" s="91" t="s">
        <v>1990</v>
      </c>
      <c r="C43" s="91" t="s">
        <v>64</v>
      </c>
      <c r="D43" s="82" t="s">
        <v>115</v>
      </c>
      <c r="E43" s="91" t="s">
        <v>117</v>
      </c>
      <c r="F43" s="82" t="s">
        <v>117</v>
      </c>
      <c r="G43" s="91">
        <v>12</v>
      </c>
      <c r="H43" s="91" t="s">
        <v>1988</v>
      </c>
      <c r="I43" s="91">
        <v>3</v>
      </c>
      <c r="J43" s="91" t="s">
        <v>1989</v>
      </c>
      <c r="K43" s="91" t="s">
        <v>30</v>
      </c>
      <c r="L43" s="91" t="s">
        <v>31</v>
      </c>
      <c r="M43" s="91">
        <v>12</v>
      </c>
      <c r="N43" s="91" t="s">
        <v>1990</v>
      </c>
      <c r="O43" s="95">
        <v>60000000</v>
      </c>
      <c r="P43" s="85" t="s">
        <v>49</v>
      </c>
    </row>
    <row r="44" spans="1:16" x14ac:dyDescent="0.25">
      <c r="A44" s="91" t="s">
        <v>2018</v>
      </c>
      <c r="B44" s="91" t="s">
        <v>1990</v>
      </c>
      <c r="C44" s="91" t="s">
        <v>64</v>
      </c>
      <c r="D44" s="82" t="s">
        <v>115</v>
      </c>
      <c r="E44" s="91" t="s">
        <v>1995</v>
      </c>
      <c r="F44" s="82" t="s">
        <v>1995</v>
      </c>
      <c r="G44" s="91">
        <v>4</v>
      </c>
      <c r="H44" s="91" t="s">
        <v>1988</v>
      </c>
      <c r="I44" s="91">
        <v>1</v>
      </c>
      <c r="J44" s="91" t="s">
        <v>1989</v>
      </c>
      <c r="K44" s="91" t="s">
        <v>30</v>
      </c>
      <c r="L44" s="91" t="s">
        <v>31</v>
      </c>
      <c r="M44" s="91">
        <v>4</v>
      </c>
      <c r="N44" s="91" t="s">
        <v>1990</v>
      </c>
      <c r="O44" s="95">
        <v>20000000</v>
      </c>
      <c r="P44" s="85" t="s">
        <v>49</v>
      </c>
    </row>
    <row r="45" spans="1:16" x14ac:dyDescent="0.25">
      <c r="A45" s="91" t="s">
        <v>2019</v>
      </c>
      <c r="B45" s="91" t="s">
        <v>1990</v>
      </c>
      <c r="C45" s="91" t="s">
        <v>64</v>
      </c>
      <c r="D45" s="82" t="s">
        <v>115</v>
      </c>
      <c r="E45" s="91" t="s">
        <v>34</v>
      </c>
      <c r="F45" s="82" t="s">
        <v>34</v>
      </c>
      <c r="G45" s="91">
        <v>4</v>
      </c>
      <c r="H45" s="91" t="s">
        <v>1988</v>
      </c>
      <c r="I45" s="91">
        <v>1</v>
      </c>
      <c r="J45" s="91" t="s">
        <v>1993</v>
      </c>
      <c r="K45" s="91" t="s">
        <v>30</v>
      </c>
      <c r="L45" s="91" t="s">
        <v>31</v>
      </c>
      <c r="M45" s="91">
        <v>4</v>
      </c>
      <c r="N45" s="91" t="s">
        <v>1990</v>
      </c>
      <c r="O45" s="95">
        <v>10000000</v>
      </c>
      <c r="P45" s="85" t="s">
        <v>49</v>
      </c>
    </row>
    <row r="46" spans="1:16" x14ac:dyDescent="0.25">
      <c r="A46" s="91" t="s">
        <v>2020</v>
      </c>
      <c r="B46" s="91" t="s">
        <v>1990</v>
      </c>
      <c r="C46" s="91" t="s">
        <v>64</v>
      </c>
      <c r="D46" s="82" t="s">
        <v>115</v>
      </c>
      <c r="E46" s="91" t="s">
        <v>1996</v>
      </c>
      <c r="F46" s="82" t="s">
        <v>1996</v>
      </c>
      <c r="G46" s="91">
        <v>4</v>
      </c>
      <c r="H46" s="91" t="s">
        <v>1988</v>
      </c>
      <c r="I46" s="91">
        <v>1</v>
      </c>
      <c r="J46" s="91" t="s">
        <v>1993</v>
      </c>
      <c r="K46" s="91" t="s">
        <v>30</v>
      </c>
      <c r="L46" s="91" t="s">
        <v>31</v>
      </c>
      <c r="M46" s="91">
        <v>4</v>
      </c>
      <c r="N46" s="91" t="s">
        <v>1990</v>
      </c>
      <c r="O46" s="95">
        <v>10000000</v>
      </c>
      <c r="P46" s="85" t="s">
        <v>49</v>
      </c>
    </row>
    <row r="47" spans="1:16" x14ac:dyDescent="0.25">
      <c r="A47" s="91" t="s">
        <v>2021</v>
      </c>
      <c r="B47" s="91" t="s">
        <v>1990</v>
      </c>
      <c r="C47" s="91" t="s">
        <v>64</v>
      </c>
      <c r="D47" s="82" t="s">
        <v>115</v>
      </c>
      <c r="E47" s="91" t="s">
        <v>118</v>
      </c>
      <c r="F47" s="82" t="s">
        <v>118</v>
      </c>
      <c r="G47" s="91">
        <v>4</v>
      </c>
      <c r="H47" s="91" t="s">
        <v>1988</v>
      </c>
      <c r="I47" s="91">
        <v>1</v>
      </c>
      <c r="J47" s="91" t="s">
        <v>1992</v>
      </c>
      <c r="K47" s="91" t="s">
        <v>30</v>
      </c>
      <c r="L47" s="91" t="s">
        <v>31</v>
      </c>
      <c r="M47" s="91">
        <v>4</v>
      </c>
      <c r="N47" s="91" t="s">
        <v>1990</v>
      </c>
      <c r="O47" s="95">
        <v>5000000</v>
      </c>
      <c r="P47" s="85" t="s">
        <v>49</v>
      </c>
    </row>
    <row r="48" spans="1:16" x14ac:dyDescent="0.25">
      <c r="A48" s="91" t="s">
        <v>2022</v>
      </c>
      <c r="B48" s="91" t="s">
        <v>1990</v>
      </c>
      <c r="C48" s="91" t="s">
        <v>64</v>
      </c>
      <c r="D48" s="82" t="s">
        <v>115</v>
      </c>
      <c r="E48" s="91" t="s">
        <v>118</v>
      </c>
      <c r="F48" s="82" t="s">
        <v>118</v>
      </c>
      <c r="G48" s="91">
        <v>28</v>
      </c>
      <c r="H48" s="91" t="s">
        <v>1988</v>
      </c>
      <c r="I48" s="91">
        <v>7</v>
      </c>
      <c r="J48" s="91" t="s">
        <v>1989</v>
      </c>
      <c r="K48" s="91" t="s">
        <v>30</v>
      </c>
      <c r="L48" s="91" t="s">
        <v>31</v>
      </c>
      <c r="M48" s="91">
        <v>28</v>
      </c>
      <c r="N48" s="91" t="s">
        <v>1990</v>
      </c>
      <c r="O48" s="95">
        <v>140000000</v>
      </c>
      <c r="P48" s="85" t="s">
        <v>49</v>
      </c>
    </row>
    <row r="49" spans="1:16" x14ac:dyDescent="0.25">
      <c r="A49" s="91" t="s">
        <v>2023</v>
      </c>
      <c r="B49" s="91" t="s">
        <v>1990</v>
      </c>
      <c r="C49" s="91" t="s">
        <v>64</v>
      </c>
      <c r="D49" s="82" t="s">
        <v>115</v>
      </c>
      <c r="E49" s="91" t="s">
        <v>119</v>
      </c>
      <c r="F49" s="82" t="s">
        <v>119</v>
      </c>
      <c r="G49" s="91">
        <v>8</v>
      </c>
      <c r="H49" s="91" t="s">
        <v>1988</v>
      </c>
      <c r="I49" s="91">
        <v>2</v>
      </c>
      <c r="J49" s="91" t="s">
        <v>1993</v>
      </c>
      <c r="K49" s="91" t="s">
        <v>30</v>
      </c>
      <c r="L49" s="91" t="s">
        <v>31</v>
      </c>
      <c r="M49" s="91">
        <v>8</v>
      </c>
      <c r="N49" s="91" t="s">
        <v>1990</v>
      </c>
      <c r="O49" s="95">
        <v>20000000</v>
      </c>
      <c r="P49" s="85" t="s">
        <v>49</v>
      </c>
    </row>
    <row r="50" spans="1:16" x14ac:dyDescent="0.25">
      <c r="A50" s="91" t="s">
        <v>2024</v>
      </c>
      <c r="B50" s="91" t="s">
        <v>1990</v>
      </c>
      <c r="C50" s="91" t="s">
        <v>64</v>
      </c>
      <c r="D50" s="82" t="s">
        <v>115</v>
      </c>
      <c r="E50" s="91" t="s">
        <v>119</v>
      </c>
      <c r="F50" s="82" t="s">
        <v>119</v>
      </c>
      <c r="G50" s="91">
        <v>48</v>
      </c>
      <c r="H50" s="91" t="s">
        <v>1988</v>
      </c>
      <c r="I50" s="91">
        <v>12</v>
      </c>
      <c r="J50" s="91" t="s">
        <v>1989</v>
      </c>
      <c r="K50" s="91" t="s">
        <v>30</v>
      </c>
      <c r="L50" s="91" t="s">
        <v>31</v>
      </c>
      <c r="M50" s="91">
        <v>48</v>
      </c>
      <c r="N50" s="91" t="s">
        <v>1990</v>
      </c>
      <c r="O50" s="95">
        <v>240000000</v>
      </c>
      <c r="P50" s="85" t="s">
        <v>49</v>
      </c>
    </row>
    <row r="51" spans="1:16" x14ac:dyDescent="0.25">
      <c r="A51" s="91" t="s">
        <v>2025</v>
      </c>
      <c r="B51" s="91" t="s">
        <v>1990</v>
      </c>
      <c r="C51" s="91" t="s">
        <v>64</v>
      </c>
      <c r="D51" s="82" t="s">
        <v>115</v>
      </c>
      <c r="E51" s="91" t="s">
        <v>120</v>
      </c>
      <c r="F51" s="82" t="s">
        <v>120</v>
      </c>
      <c r="G51" s="91">
        <v>4</v>
      </c>
      <c r="H51" s="91" t="s">
        <v>1988</v>
      </c>
      <c r="I51" s="91">
        <v>1</v>
      </c>
      <c r="J51" s="91" t="s">
        <v>1992</v>
      </c>
      <c r="K51" s="91" t="s">
        <v>30</v>
      </c>
      <c r="L51" s="91" t="s">
        <v>31</v>
      </c>
      <c r="M51" s="91">
        <v>4</v>
      </c>
      <c r="N51" s="91" t="s">
        <v>1990</v>
      </c>
      <c r="O51" s="95">
        <v>5000000</v>
      </c>
      <c r="P51" s="85" t="s">
        <v>49</v>
      </c>
    </row>
    <row r="52" spans="1:16" x14ac:dyDescent="0.25">
      <c r="A52" s="91" t="s">
        <v>2026</v>
      </c>
      <c r="B52" s="91" t="s">
        <v>1990</v>
      </c>
      <c r="C52" s="91" t="s">
        <v>64</v>
      </c>
      <c r="D52" s="82" t="s">
        <v>115</v>
      </c>
      <c r="E52" s="91" t="s">
        <v>120</v>
      </c>
      <c r="F52" s="82" t="s">
        <v>120</v>
      </c>
      <c r="G52" s="91">
        <v>12</v>
      </c>
      <c r="H52" s="91" t="s">
        <v>1988</v>
      </c>
      <c r="I52" s="91">
        <v>3</v>
      </c>
      <c r="J52" s="91" t="s">
        <v>1993</v>
      </c>
      <c r="K52" s="91" t="s">
        <v>30</v>
      </c>
      <c r="L52" s="91" t="s">
        <v>31</v>
      </c>
      <c r="M52" s="91">
        <v>12</v>
      </c>
      <c r="N52" s="91" t="s">
        <v>1990</v>
      </c>
      <c r="O52" s="95">
        <v>30000000</v>
      </c>
      <c r="P52" s="85" t="s">
        <v>49</v>
      </c>
    </row>
    <row r="53" spans="1:16" x14ac:dyDescent="0.25">
      <c r="A53" s="91" t="s">
        <v>2029</v>
      </c>
      <c r="B53" s="91" t="s">
        <v>1990</v>
      </c>
      <c r="C53" s="91" t="s">
        <v>64</v>
      </c>
      <c r="D53" s="82" t="s">
        <v>115</v>
      </c>
      <c r="E53" s="91" t="s">
        <v>1998</v>
      </c>
      <c r="F53" s="82" t="s">
        <v>1998</v>
      </c>
      <c r="G53" s="91">
        <v>4</v>
      </c>
      <c r="H53" s="91" t="s">
        <v>1988</v>
      </c>
      <c r="I53" s="91">
        <v>1</v>
      </c>
      <c r="J53" s="91" t="s">
        <v>1989</v>
      </c>
      <c r="K53" s="91" t="s">
        <v>30</v>
      </c>
      <c r="L53" s="91" t="s">
        <v>31</v>
      </c>
      <c r="M53" s="91">
        <v>4</v>
      </c>
      <c r="N53" s="91" t="s">
        <v>1990</v>
      </c>
      <c r="O53" s="95">
        <v>20000000</v>
      </c>
      <c r="P53" s="85" t="s">
        <v>49</v>
      </c>
    </row>
    <row r="54" spans="1:16" x14ac:dyDescent="0.25">
      <c r="A54" s="92" t="s">
        <v>2027</v>
      </c>
      <c r="B54" s="92" t="s">
        <v>1990</v>
      </c>
      <c r="C54" s="92" t="s">
        <v>64</v>
      </c>
      <c r="D54" s="86" t="s">
        <v>115</v>
      </c>
      <c r="E54" s="92" t="s">
        <v>120</v>
      </c>
      <c r="F54" s="86" t="s">
        <v>120</v>
      </c>
      <c r="G54" s="92">
        <v>4</v>
      </c>
      <c r="H54" s="92" t="s">
        <v>1988</v>
      </c>
      <c r="I54" s="92">
        <v>1</v>
      </c>
      <c r="J54" s="92" t="s">
        <v>1989</v>
      </c>
      <c r="K54" s="92" t="s">
        <v>30</v>
      </c>
      <c r="L54" s="92" t="s">
        <v>31</v>
      </c>
      <c r="M54" s="92">
        <v>4</v>
      </c>
      <c r="N54" s="92" t="s">
        <v>1990</v>
      </c>
      <c r="O54" s="96">
        <v>20000000</v>
      </c>
      <c r="P54" s="87" t="s">
        <v>49</v>
      </c>
    </row>
  </sheetData>
  <autoFilter ref="A3:P54" xr:uid="{89628432-A769-4215-A5E5-532810653B79}"/>
  <mergeCells count="2">
    <mergeCell ref="A1:P1"/>
    <mergeCell ref="A2:P2"/>
  </mergeCells>
  <phoneticPr fontId="8" type="noConversion"/>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688D53-010C-4960-8DD5-A7060D378B04}">
  <dimension ref="A1:DE24"/>
  <sheetViews>
    <sheetView showGridLines="0" zoomScale="70" zoomScaleNormal="70" workbookViewId="0">
      <selection sqref="A1:Q1"/>
    </sheetView>
  </sheetViews>
  <sheetFormatPr baseColWidth="10" defaultColWidth="9.140625" defaultRowHeight="15" x14ac:dyDescent="0.25"/>
  <cols>
    <col min="1" max="1" width="23.85546875" style="2" customWidth="1"/>
    <col min="2" max="2" width="15.28515625" style="2" customWidth="1"/>
    <col min="3" max="3" width="14" style="2" customWidth="1"/>
    <col min="4" max="4" width="16.140625" style="2" bestFit="1" customWidth="1"/>
    <col min="5" max="5" width="20.140625" style="2" customWidth="1"/>
    <col min="6" max="6" width="17.42578125" style="2" customWidth="1"/>
    <col min="7" max="7" width="18.42578125" style="2" customWidth="1"/>
    <col min="8" max="8" width="18.5703125" style="2" customWidth="1"/>
    <col min="9" max="9" width="17.28515625" style="2" customWidth="1"/>
    <col min="10" max="10" width="19.42578125" style="2" customWidth="1"/>
    <col min="11" max="11" width="28.5703125" style="2" customWidth="1"/>
    <col min="12" max="12" width="21.140625" style="2" customWidth="1"/>
    <col min="13" max="13" width="21.42578125" style="2" customWidth="1"/>
    <col min="14" max="14" width="22.5703125" style="2" customWidth="1"/>
    <col min="15" max="15" width="23" style="68" customWidth="1"/>
    <col min="16" max="16" width="12.7109375" style="2" customWidth="1"/>
    <col min="17" max="17" width="18.85546875" style="2" customWidth="1"/>
    <col min="18" max="16384" width="9.140625" style="2"/>
  </cols>
  <sheetData>
    <row r="1" spans="1:109" s="4" customFormat="1" ht="40.5" customHeight="1" x14ac:dyDescent="0.25">
      <c r="A1" s="128" t="s">
        <v>458</v>
      </c>
      <c r="B1" s="129"/>
      <c r="C1" s="129"/>
      <c r="D1" s="129"/>
      <c r="E1" s="129"/>
      <c r="F1" s="129"/>
      <c r="G1" s="129"/>
      <c r="H1" s="129"/>
      <c r="I1" s="129"/>
      <c r="J1" s="129"/>
      <c r="K1" s="129"/>
      <c r="L1" s="129"/>
      <c r="M1" s="129"/>
      <c r="N1" s="129"/>
      <c r="O1" s="129"/>
      <c r="P1" s="129"/>
      <c r="Q1" s="129"/>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row>
    <row r="2" spans="1:109" s="4" customFormat="1" ht="33.75" customHeight="1" x14ac:dyDescent="0.25">
      <c r="A2" s="122" t="s">
        <v>459</v>
      </c>
      <c r="B2" s="123"/>
      <c r="C2" s="123"/>
      <c r="D2" s="123"/>
      <c r="E2" s="123"/>
      <c r="F2" s="123"/>
      <c r="G2" s="123"/>
      <c r="H2" s="123"/>
      <c r="I2" s="123"/>
      <c r="J2" s="123"/>
      <c r="K2" s="123"/>
      <c r="L2" s="123"/>
      <c r="M2" s="123"/>
      <c r="N2" s="123"/>
      <c r="O2" s="123"/>
      <c r="P2" s="123"/>
      <c r="Q2" s="12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row>
    <row r="3" spans="1:109" s="5" customFormat="1" ht="45" x14ac:dyDescent="0.25">
      <c r="A3" s="65" t="s">
        <v>0</v>
      </c>
      <c r="B3" s="65" t="s">
        <v>1</v>
      </c>
      <c r="C3" s="65" t="s">
        <v>2</v>
      </c>
      <c r="D3" s="65" t="s">
        <v>3</v>
      </c>
      <c r="E3" s="65" t="s">
        <v>4</v>
      </c>
      <c r="F3" s="65" t="s">
        <v>126</v>
      </c>
      <c r="G3" s="65" t="s">
        <v>127</v>
      </c>
      <c r="H3" s="65" t="s">
        <v>128</v>
      </c>
      <c r="I3" s="65" t="s">
        <v>129</v>
      </c>
      <c r="J3" s="65" t="s">
        <v>130</v>
      </c>
      <c r="K3" s="65" t="s">
        <v>131</v>
      </c>
      <c r="L3" s="65" t="s">
        <v>132</v>
      </c>
      <c r="M3" s="65" t="s">
        <v>22</v>
      </c>
      <c r="N3" s="65" t="s">
        <v>21</v>
      </c>
      <c r="O3" s="66" t="s">
        <v>114</v>
      </c>
      <c r="P3" s="65" t="s">
        <v>40</v>
      </c>
      <c r="Q3" s="65" t="s">
        <v>41</v>
      </c>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row>
    <row r="4" spans="1:109" ht="240" x14ac:dyDescent="0.25">
      <c r="A4" s="69" t="s">
        <v>1930</v>
      </c>
      <c r="B4" s="69" t="s">
        <v>136</v>
      </c>
      <c r="C4" s="60" t="s">
        <v>12</v>
      </c>
      <c r="D4" s="60" t="s">
        <v>100</v>
      </c>
      <c r="E4" s="60" t="s">
        <v>133</v>
      </c>
      <c r="F4" s="60">
        <v>3</v>
      </c>
      <c r="G4" s="60" t="s">
        <v>134</v>
      </c>
      <c r="H4" s="60"/>
      <c r="I4" s="60">
        <v>10</v>
      </c>
      <c r="J4" s="60">
        <v>10</v>
      </c>
      <c r="K4" s="60" t="s">
        <v>135</v>
      </c>
      <c r="L4" s="60" t="s">
        <v>31</v>
      </c>
      <c r="M4" s="60">
        <v>3</v>
      </c>
      <c r="N4" s="60" t="s">
        <v>136</v>
      </c>
      <c r="O4" s="70">
        <v>995347</v>
      </c>
      <c r="P4" s="60" t="s">
        <v>49</v>
      </c>
      <c r="Q4" s="60" t="s">
        <v>137</v>
      </c>
    </row>
    <row r="5" spans="1:109" ht="240" x14ac:dyDescent="0.25">
      <c r="A5" s="69" t="s">
        <v>1931</v>
      </c>
      <c r="B5" s="69" t="s">
        <v>136</v>
      </c>
      <c r="C5" s="60" t="s">
        <v>12</v>
      </c>
      <c r="D5" s="60" t="s">
        <v>100</v>
      </c>
      <c r="E5" s="60" t="s">
        <v>133</v>
      </c>
      <c r="F5" s="60">
        <v>2</v>
      </c>
      <c r="G5" s="60" t="s">
        <v>138</v>
      </c>
      <c r="H5" s="60"/>
      <c r="I5" s="60">
        <v>8</v>
      </c>
      <c r="J5" s="60">
        <v>8</v>
      </c>
      <c r="K5" s="60" t="s">
        <v>135</v>
      </c>
      <c r="L5" s="60" t="s">
        <v>31</v>
      </c>
      <c r="M5" s="60">
        <v>2</v>
      </c>
      <c r="N5" s="60" t="s">
        <v>136</v>
      </c>
      <c r="O5" s="70">
        <v>999263</v>
      </c>
      <c r="P5" s="60" t="s">
        <v>49</v>
      </c>
      <c r="Q5" s="60" t="s">
        <v>137</v>
      </c>
    </row>
    <row r="6" spans="1:109" ht="240" x14ac:dyDescent="0.25">
      <c r="A6" s="69" t="s">
        <v>1932</v>
      </c>
      <c r="B6" s="69" t="s">
        <v>136</v>
      </c>
      <c r="C6" s="60" t="s">
        <v>12</v>
      </c>
      <c r="D6" s="60" t="s">
        <v>139</v>
      </c>
      <c r="E6" s="60" t="s">
        <v>140</v>
      </c>
      <c r="F6" s="60">
        <v>6</v>
      </c>
      <c r="G6" s="60" t="s">
        <v>134</v>
      </c>
      <c r="H6" s="60"/>
      <c r="I6" s="60">
        <v>14</v>
      </c>
      <c r="J6" s="60">
        <v>14</v>
      </c>
      <c r="K6" s="60" t="s">
        <v>135</v>
      </c>
      <c r="L6" s="60" t="s">
        <v>31</v>
      </c>
      <c r="M6" s="60">
        <v>6</v>
      </c>
      <c r="N6" s="60" t="s">
        <v>136</v>
      </c>
      <c r="O6" s="70">
        <v>9088670</v>
      </c>
      <c r="P6" s="60" t="s">
        <v>49</v>
      </c>
      <c r="Q6" s="60" t="s">
        <v>137</v>
      </c>
    </row>
    <row r="7" spans="1:109" ht="240" x14ac:dyDescent="0.25">
      <c r="A7" s="69" t="s">
        <v>1933</v>
      </c>
      <c r="B7" s="69" t="s">
        <v>136</v>
      </c>
      <c r="C7" s="60" t="s">
        <v>12</v>
      </c>
      <c r="D7" s="60" t="s">
        <v>102</v>
      </c>
      <c r="E7" s="60" t="s">
        <v>141</v>
      </c>
      <c r="F7" s="60">
        <v>4</v>
      </c>
      <c r="G7" s="60" t="s">
        <v>142</v>
      </c>
      <c r="H7" s="60"/>
      <c r="I7" s="60">
        <v>80</v>
      </c>
      <c r="J7" s="60">
        <v>80</v>
      </c>
      <c r="K7" s="60" t="s">
        <v>135</v>
      </c>
      <c r="L7" s="60" t="s">
        <v>31</v>
      </c>
      <c r="M7" s="60">
        <v>4</v>
      </c>
      <c r="N7" s="60" t="s">
        <v>136</v>
      </c>
      <c r="O7" s="70">
        <v>1327130</v>
      </c>
      <c r="P7" s="60" t="s">
        <v>49</v>
      </c>
      <c r="Q7" s="60" t="s">
        <v>137</v>
      </c>
    </row>
    <row r="8" spans="1:109" ht="240" x14ac:dyDescent="0.25">
      <c r="A8" s="69" t="s">
        <v>1934</v>
      </c>
      <c r="B8" s="69" t="s">
        <v>136</v>
      </c>
      <c r="C8" s="60" t="s">
        <v>12</v>
      </c>
      <c r="D8" s="60" t="s">
        <v>102</v>
      </c>
      <c r="E8" s="60" t="s">
        <v>143</v>
      </c>
      <c r="F8" s="60">
        <v>9</v>
      </c>
      <c r="G8" s="60" t="s">
        <v>134</v>
      </c>
      <c r="H8" s="60"/>
      <c r="I8" s="60">
        <v>15</v>
      </c>
      <c r="J8" s="60">
        <v>15</v>
      </c>
      <c r="K8" s="60" t="s">
        <v>135</v>
      </c>
      <c r="L8" s="60" t="s">
        <v>31</v>
      </c>
      <c r="M8" s="60">
        <v>9</v>
      </c>
      <c r="N8" s="60" t="s">
        <v>136</v>
      </c>
      <c r="O8" s="70">
        <v>2986043</v>
      </c>
      <c r="P8" s="60" t="s">
        <v>49</v>
      </c>
      <c r="Q8" s="60" t="s">
        <v>137</v>
      </c>
    </row>
    <row r="9" spans="1:109" ht="240" x14ac:dyDescent="0.25">
      <c r="A9" s="69" t="s">
        <v>1935</v>
      </c>
      <c r="B9" s="69" t="s">
        <v>136</v>
      </c>
      <c r="C9" s="60" t="s">
        <v>12</v>
      </c>
      <c r="D9" s="60" t="s">
        <v>102</v>
      </c>
      <c r="E9" s="60" t="s">
        <v>144</v>
      </c>
      <c r="F9" s="60">
        <v>1</v>
      </c>
      <c r="G9" s="60" t="s">
        <v>19</v>
      </c>
      <c r="H9" s="60" t="s">
        <v>145</v>
      </c>
      <c r="I9" s="60">
        <v>1</v>
      </c>
      <c r="J9" s="60">
        <v>1</v>
      </c>
      <c r="K9" s="60" t="s">
        <v>135</v>
      </c>
      <c r="L9" s="60" t="s">
        <v>31</v>
      </c>
      <c r="M9" s="60">
        <v>1</v>
      </c>
      <c r="N9" s="60" t="s">
        <v>136</v>
      </c>
      <c r="O9" s="70">
        <v>378694</v>
      </c>
      <c r="P9" s="60" t="s">
        <v>49</v>
      </c>
      <c r="Q9" s="60" t="s">
        <v>137</v>
      </c>
    </row>
    <row r="10" spans="1:109" ht="240" x14ac:dyDescent="0.25">
      <c r="A10" s="69" t="s">
        <v>1936</v>
      </c>
      <c r="B10" s="69" t="s">
        <v>136</v>
      </c>
      <c r="C10" s="60" t="s">
        <v>12</v>
      </c>
      <c r="D10" s="60" t="s">
        <v>146</v>
      </c>
      <c r="E10" s="60" t="s">
        <v>147</v>
      </c>
      <c r="F10" s="60">
        <v>9</v>
      </c>
      <c r="G10" s="60" t="s">
        <v>142</v>
      </c>
      <c r="H10" s="60"/>
      <c r="I10" s="60">
        <v>768</v>
      </c>
      <c r="J10" s="60">
        <v>768</v>
      </c>
      <c r="K10" s="60" t="s">
        <v>135</v>
      </c>
      <c r="L10" s="60" t="s">
        <v>31</v>
      </c>
      <c r="M10" s="60">
        <v>9</v>
      </c>
      <c r="N10" s="60" t="s">
        <v>136</v>
      </c>
      <c r="O10" s="70">
        <v>2986043</v>
      </c>
      <c r="P10" s="60" t="s">
        <v>49</v>
      </c>
      <c r="Q10" s="60" t="s">
        <v>137</v>
      </c>
    </row>
    <row r="11" spans="1:109" ht="240" x14ac:dyDescent="0.25">
      <c r="A11" s="69" t="s">
        <v>1937</v>
      </c>
      <c r="B11" s="69" t="s">
        <v>136</v>
      </c>
      <c r="C11" s="60" t="s">
        <v>12</v>
      </c>
      <c r="D11" s="60" t="s">
        <v>146</v>
      </c>
      <c r="E11" s="60" t="s">
        <v>148</v>
      </c>
      <c r="F11" s="60">
        <v>5</v>
      </c>
      <c r="G11" s="60" t="s">
        <v>149</v>
      </c>
      <c r="H11" s="60"/>
      <c r="I11" s="60">
        <v>40</v>
      </c>
      <c r="J11" s="60">
        <v>40</v>
      </c>
      <c r="K11" s="60" t="s">
        <v>135</v>
      </c>
      <c r="L11" s="60" t="s">
        <v>31</v>
      </c>
      <c r="M11" s="60">
        <v>5</v>
      </c>
      <c r="N11" s="60" t="s">
        <v>136</v>
      </c>
      <c r="O11" s="70">
        <v>2823009</v>
      </c>
      <c r="P11" s="60" t="s">
        <v>49</v>
      </c>
      <c r="Q11" s="60" t="s">
        <v>137</v>
      </c>
    </row>
    <row r="12" spans="1:109" ht="240" x14ac:dyDescent="0.25">
      <c r="A12" s="69" t="s">
        <v>1938</v>
      </c>
      <c r="B12" s="69" t="s">
        <v>136</v>
      </c>
      <c r="C12" s="60" t="s">
        <v>12</v>
      </c>
      <c r="D12" s="60" t="s">
        <v>146</v>
      </c>
      <c r="E12" s="60" t="s">
        <v>153</v>
      </c>
      <c r="F12" s="60">
        <v>1</v>
      </c>
      <c r="G12" s="60" t="s">
        <v>19</v>
      </c>
      <c r="H12" s="60" t="s">
        <v>154</v>
      </c>
      <c r="I12" s="60">
        <v>2</v>
      </c>
      <c r="J12" s="60">
        <v>2</v>
      </c>
      <c r="K12" s="60" t="s">
        <v>135</v>
      </c>
      <c r="L12" s="60" t="s">
        <v>31</v>
      </c>
      <c r="M12" s="60">
        <v>1</v>
      </c>
      <c r="N12" s="60" t="s">
        <v>136</v>
      </c>
      <c r="O12" s="70">
        <v>373239</v>
      </c>
      <c r="P12" s="60" t="s">
        <v>49</v>
      </c>
      <c r="Q12" s="60" t="s">
        <v>137</v>
      </c>
    </row>
    <row r="13" spans="1:109" ht="240" x14ac:dyDescent="0.25">
      <c r="A13" s="69" t="s">
        <v>1939</v>
      </c>
      <c r="B13" s="69" t="s">
        <v>136</v>
      </c>
      <c r="C13" s="60" t="s">
        <v>12</v>
      </c>
      <c r="D13" s="60" t="s">
        <v>146</v>
      </c>
      <c r="E13" s="60" t="s">
        <v>155</v>
      </c>
      <c r="F13" s="60">
        <v>19</v>
      </c>
      <c r="G13" s="60" t="s">
        <v>134</v>
      </c>
      <c r="H13" s="60"/>
      <c r="I13" s="60">
        <v>39</v>
      </c>
      <c r="J13" s="60">
        <v>39</v>
      </c>
      <c r="K13" s="60" t="s">
        <v>135</v>
      </c>
      <c r="L13" s="60" t="s">
        <v>31</v>
      </c>
      <c r="M13" s="60">
        <v>19</v>
      </c>
      <c r="N13" s="60" t="s">
        <v>136</v>
      </c>
      <c r="O13" s="70">
        <v>6303869</v>
      </c>
      <c r="P13" s="60" t="s">
        <v>49</v>
      </c>
      <c r="Q13" s="60" t="s">
        <v>137</v>
      </c>
    </row>
    <row r="14" spans="1:109" ht="240" x14ac:dyDescent="0.25">
      <c r="A14" s="69" t="s">
        <v>1940</v>
      </c>
      <c r="B14" s="69" t="s">
        <v>136</v>
      </c>
      <c r="C14" s="60" t="s">
        <v>12</v>
      </c>
      <c r="D14" s="60" t="s">
        <v>146</v>
      </c>
      <c r="E14" s="60" t="s">
        <v>148</v>
      </c>
      <c r="F14" s="60">
        <v>3</v>
      </c>
      <c r="G14" s="60" t="s">
        <v>156</v>
      </c>
      <c r="H14" s="60"/>
      <c r="I14" s="60">
        <v>5</v>
      </c>
      <c r="J14" s="60">
        <v>5</v>
      </c>
      <c r="K14" s="60" t="s">
        <v>135</v>
      </c>
      <c r="L14" s="60" t="s">
        <v>31</v>
      </c>
      <c r="M14" s="60">
        <v>3</v>
      </c>
      <c r="N14" s="60" t="s">
        <v>136</v>
      </c>
      <c r="O14" s="70">
        <v>1119717</v>
      </c>
      <c r="P14" s="60" t="s">
        <v>49</v>
      </c>
      <c r="Q14" s="60" t="s">
        <v>137</v>
      </c>
    </row>
    <row r="15" spans="1:109" ht="240" x14ac:dyDescent="0.25">
      <c r="A15" s="69" t="s">
        <v>1941</v>
      </c>
      <c r="B15" s="69" t="s">
        <v>136</v>
      </c>
      <c r="C15" s="60" t="s">
        <v>12</v>
      </c>
      <c r="D15" s="60" t="s">
        <v>146</v>
      </c>
      <c r="E15" s="60" t="s">
        <v>148</v>
      </c>
      <c r="F15" s="60">
        <v>1</v>
      </c>
      <c r="G15" s="60" t="s">
        <v>157</v>
      </c>
      <c r="H15" s="60"/>
      <c r="I15" s="60">
        <v>1</v>
      </c>
      <c r="J15" s="60">
        <v>1</v>
      </c>
      <c r="K15" s="60" t="s">
        <v>135</v>
      </c>
      <c r="L15" s="60" t="s">
        <v>31</v>
      </c>
      <c r="M15" s="60">
        <v>1</v>
      </c>
      <c r="N15" s="60" t="s">
        <v>136</v>
      </c>
      <c r="O15" s="70">
        <v>373239</v>
      </c>
      <c r="P15" s="60" t="s">
        <v>49</v>
      </c>
      <c r="Q15" s="60" t="s">
        <v>137</v>
      </c>
    </row>
    <row r="16" spans="1:109" ht="240" x14ac:dyDescent="0.25">
      <c r="A16" s="69" t="s">
        <v>1942</v>
      </c>
      <c r="B16" s="69" t="s">
        <v>136</v>
      </c>
      <c r="C16" s="60" t="s">
        <v>12</v>
      </c>
      <c r="D16" s="60" t="s">
        <v>146</v>
      </c>
      <c r="E16" s="60" t="s">
        <v>158</v>
      </c>
      <c r="F16" s="60">
        <v>3</v>
      </c>
      <c r="G16" s="60" t="s">
        <v>19</v>
      </c>
      <c r="H16" s="60" t="s">
        <v>145</v>
      </c>
      <c r="I16" s="60">
        <v>4</v>
      </c>
      <c r="J16" s="60">
        <v>4</v>
      </c>
      <c r="K16" s="60" t="s">
        <v>135</v>
      </c>
      <c r="L16" s="60" t="s">
        <v>31</v>
      </c>
      <c r="M16" s="60">
        <v>3</v>
      </c>
      <c r="N16" s="60" t="s">
        <v>136</v>
      </c>
      <c r="O16" s="70">
        <v>1136083</v>
      </c>
      <c r="P16" s="60" t="s">
        <v>49</v>
      </c>
      <c r="Q16" s="60" t="s">
        <v>137</v>
      </c>
    </row>
    <row r="17" spans="1:17" ht="240" x14ac:dyDescent="0.25">
      <c r="A17" s="69" t="s">
        <v>1943</v>
      </c>
      <c r="B17" s="69" t="s">
        <v>136</v>
      </c>
      <c r="C17" s="60" t="s">
        <v>12</v>
      </c>
      <c r="D17" s="60" t="s">
        <v>146</v>
      </c>
      <c r="E17" s="60" t="s">
        <v>159</v>
      </c>
      <c r="F17" s="60">
        <v>4</v>
      </c>
      <c r="G17" s="60" t="s">
        <v>138</v>
      </c>
      <c r="H17" s="60"/>
      <c r="I17" s="60">
        <v>7</v>
      </c>
      <c r="J17" s="60">
        <v>7</v>
      </c>
      <c r="K17" s="60" t="s">
        <v>135</v>
      </c>
      <c r="L17" s="60" t="s">
        <v>31</v>
      </c>
      <c r="M17" s="60">
        <v>4</v>
      </c>
      <c r="N17" s="60" t="s">
        <v>136</v>
      </c>
      <c r="O17" s="70">
        <v>1998527</v>
      </c>
      <c r="P17" s="60" t="s">
        <v>49</v>
      </c>
      <c r="Q17" s="60" t="s">
        <v>137</v>
      </c>
    </row>
    <row r="18" spans="1:17" ht="240" x14ac:dyDescent="0.25">
      <c r="A18" s="69" t="s">
        <v>1944</v>
      </c>
      <c r="B18" s="69" t="s">
        <v>136</v>
      </c>
      <c r="C18" s="60" t="s">
        <v>12</v>
      </c>
      <c r="D18" s="60" t="s">
        <v>12</v>
      </c>
      <c r="E18" s="60" t="s">
        <v>117</v>
      </c>
      <c r="F18" s="60">
        <v>3</v>
      </c>
      <c r="G18" s="60" t="s">
        <v>142</v>
      </c>
      <c r="H18" s="60"/>
      <c r="I18" s="60">
        <v>9</v>
      </c>
      <c r="J18" s="60">
        <v>9</v>
      </c>
      <c r="K18" s="60" t="s">
        <v>135</v>
      </c>
      <c r="L18" s="60" t="s">
        <v>31</v>
      </c>
      <c r="M18" s="60">
        <v>3</v>
      </c>
      <c r="N18" s="60" t="s">
        <v>136</v>
      </c>
      <c r="O18" s="70">
        <v>995347</v>
      </c>
      <c r="P18" s="60" t="s">
        <v>49</v>
      </c>
      <c r="Q18" s="60" t="s">
        <v>137</v>
      </c>
    </row>
    <row r="19" spans="1:17" ht="240" x14ac:dyDescent="0.25">
      <c r="A19" s="69" t="s">
        <v>1945</v>
      </c>
      <c r="B19" s="69" t="s">
        <v>136</v>
      </c>
      <c r="C19" s="60" t="s">
        <v>12</v>
      </c>
      <c r="D19" s="60" t="s">
        <v>12</v>
      </c>
      <c r="E19" s="60" t="s">
        <v>160</v>
      </c>
      <c r="F19" s="60">
        <v>1</v>
      </c>
      <c r="G19" s="60" t="s">
        <v>149</v>
      </c>
      <c r="H19" s="60"/>
      <c r="I19" s="60">
        <v>3</v>
      </c>
      <c r="J19" s="60">
        <v>3</v>
      </c>
      <c r="K19" s="60" t="s">
        <v>135</v>
      </c>
      <c r="L19" s="60" t="s">
        <v>31</v>
      </c>
      <c r="M19" s="60">
        <v>1</v>
      </c>
      <c r="N19" s="60" t="s">
        <v>136</v>
      </c>
      <c r="O19" s="70">
        <v>564601</v>
      </c>
      <c r="P19" s="60" t="s">
        <v>49</v>
      </c>
      <c r="Q19" s="60" t="s">
        <v>137</v>
      </c>
    </row>
    <row r="20" spans="1:17" ht="240" x14ac:dyDescent="0.25">
      <c r="A20" s="69" t="s">
        <v>1946</v>
      </c>
      <c r="B20" s="69" t="s">
        <v>136</v>
      </c>
      <c r="C20" s="60" t="s">
        <v>12</v>
      </c>
      <c r="D20" s="60" t="s">
        <v>12</v>
      </c>
      <c r="E20" s="60" t="s">
        <v>161</v>
      </c>
      <c r="F20" s="60">
        <v>9</v>
      </c>
      <c r="G20" s="60" t="s">
        <v>134</v>
      </c>
      <c r="H20" s="60"/>
      <c r="I20" s="60">
        <v>9</v>
      </c>
      <c r="J20" s="60">
        <v>9</v>
      </c>
      <c r="K20" s="60" t="s">
        <v>135</v>
      </c>
      <c r="L20" s="60" t="s">
        <v>31</v>
      </c>
      <c r="M20" s="60">
        <v>9</v>
      </c>
      <c r="N20" s="60" t="s">
        <v>136</v>
      </c>
      <c r="O20" s="70">
        <v>2986043</v>
      </c>
      <c r="P20" s="60" t="s">
        <v>49</v>
      </c>
      <c r="Q20" s="60" t="s">
        <v>137</v>
      </c>
    </row>
    <row r="21" spans="1:17" ht="240" x14ac:dyDescent="0.25">
      <c r="A21" s="69" t="s">
        <v>1947</v>
      </c>
      <c r="B21" s="69" t="s">
        <v>136</v>
      </c>
      <c r="C21" s="60" t="s">
        <v>12</v>
      </c>
      <c r="D21" s="60" t="s">
        <v>12</v>
      </c>
      <c r="E21" s="60" t="s">
        <v>162</v>
      </c>
      <c r="F21" s="60">
        <v>1</v>
      </c>
      <c r="G21" s="60" t="s">
        <v>163</v>
      </c>
      <c r="H21" s="60"/>
      <c r="I21" s="60">
        <v>3</v>
      </c>
      <c r="J21" s="60">
        <v>3</v>
      </c>
      <c r="K21" s="60" t="s">
        <v>135</v>
      </c>
      <c r="L21" s="60" t="s">
        <v>31</v>
      </c>
      <c r="M21" s="60">
        <v>1</v>
      </c>
      <c r="N21" s="60" t="s">
        <v>136</v>
      </c>
      <c r="O21" s="70">
        <v>378694</v>
      </c>
      <c r="P21" s="60" t="s">
        <v>49</v>
      </c>
      <c r="Q21" s="60" t="s">
        <v>137</v>
      </c>
    </row>
    <row r="22" spans="1:17" ht="240" x14ac:dyDescent="0.25">
      <c r="A22" s="69" t="s">
        <v>1948</v>
      </c>
      <c r="B22" s="69" t="s">
        <v>136</v>
      </c>
      <c r="C22" s="60" t="s">
        <v>12</v>
      </c>
      <c r="D22" s="60" t="s">
        <v>164</v>
      </c>
      <c r="E22" s="60" t="s">
        <v>165</v>
      </c>
      <c r="F22" s="60">
        <v>3</v>
      </c>
      <c r="G22" s="60" t="s">
        <v>142</v>
      </c>
      <c r="H22" s="60"/>
      <c r="I22" s="60">
        <v>28</v>
      </c>
      <c r="J22" s="60">
        <v>28</v>
      </c>
      <c r="K22" s="60" t="s">
        <v>135</v>
      </c>
      <c r="L22" s="60" t="s">
        <v>31</v>
      </c>
      <c r="M22" s="60">
        <v>3</v>
      </c>
      <c r="N22" s="60" t="s">
        <v>136</v>
      </c>
      <c r="O22" s="70">
        <v>995347</v>
      </c>
      <c r="P22" s="60" t="s">
        <v>49</v>
      </c>
      <c r="Q22" s="60" t="s">
        <v>137</v>
      </c>
    </row>
    <row r="23" spans="1:17" ht="240" x14ac:dyDescent="0.25">
      <c r="A23" s="69" t="s">
        <v>1949</v>
      </c>
      <c r="B23" s="69" t="s">
        <v>136</v>
      </c>
      <c r="C23" s="60" t="s">
        <v>12</v>
      </c>
      <c r="D23" s="60" t="s">
        <v>164</v>
      </c>
      <c r="E23" s="60" t="s">
        <v>166</v>
      </c>
      <c r="F23" s="60">
        <v>2</v>
      </c>
      <c r="G23" s="60" t="s">
        <v>134</v>
      </c>
      <c r="H23" s="60"/>
      <c r="I23" s="60">
        <v>4</v>
      </c>
      <c r="J23" s="60">
        <v>4</v>
      </c>
      <c r="K23" s="60" t="s">
        <v>135</v>
      </c>
      <c r="L23" s="60" t="s">
        <v>31</v>
      </c>
      <c r="M23" s="60">
        <v>2</v>
      </c>
      <c r="N23" s="60" t="s">
        <v>136</v>
      </c>
      <c r="O23" s="70">
        <v>663565</v>
      </c>
      <c r="P23" s="60" t="s">
        <v>49</v>
      </c>
      <c r="Q23" s="60" t="s">
        <v>137</v>
      </c>
    </row>
    <row r="24" spans="1:17" ht="240" x14ac:dyDescent="0.25">
      <c r="A24" s="69" t="s">
        <v>1950</v>
      </c>
      <c r="B24" s="69" t="s">
        <v>136</v>
      </c>
      <c r="C24" s="71" t="s">
        <v>12</v>
      </c>
      <c r="D24" s="71" t="s">
        <v>146</v>
      </c>
      <c r="E24" s="71" t="s">
        <v>150</v>
      </c>
      <c r="F24" s="71">
        <v>1</v>
      </c>
      <c r="G24" s="71" t="s">
        <v>151</v>
      </c>
      <c r="H24" s="71"/>
      <c r="I24" s="71">
        <v>1</v>
      </c>
      <c r="J24" s="71">
        <v>1</v>
      </c>
      <c r="K24" s="71" t="s">
        <v>135</v>
      </c>
      <c r="L24" s="71" t="s">
        <v>31</v>
      </c>
      <c r="M24" s="71">
        <v>1</v>
      </c>
      <c r="N24" s="71" t="s">
        <v>136</v>
      </c>
      <c r="O24" s="72">
        <v>378694</v>
      </c>
      <c r="P24" s="71" t="s">
        <v>49</v>
      </c>
      <c r="Q24" s="71" t="s">
        <v>152</v>
      </c>
    </row>
  </sheetData>
  <mergeCells count="2">
    <mergeCell ref="A1:Q1"/>
    <mergeCell ref="A2:Q2"/>
  </mergeCells>
  <phoneticPr fontId="8" type="noConversion"/>
  <pageMargins left="0.7" right="0.7" top="0.75" bottom="0.75" header="0.3" footer="0.3"/>
  <pageSetup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6A640E-0389-45BB-861D-C60503285753}">
  <dimension ref="A1:DW17"/>
  <sheetViews>
    <sheetView showGridLines="0" zoomScale="80" zoomScaleNormal="80" workbookViewId="0">
      <selection sqref="A1:P1"/>
    </sheetView>
  </sheetViews>
  <sheetFormatPr baseColWidth="10" defaultColWidth="9.140625" defaultRowHeight="15" x14ac:dyDescent="0.25"/>
  <cols>
    <col min="1" max="1" width="18.28515625" customWidth="1"/>
    <col min="2" max="2" width="11.85546875" customWidth="1"/>
    <col min="3" max="3" width="9.5703125" bestFit="1" customWidth="1"/>
    <col min="4" max="4" width="16.140625" bestFit="1" customWidth="1"/>
    <col min="5" max="5" width="23.7109375" customWidth="1"/>
    <col min="6" max="6" width="16.28515625" style="29" customWidth="1"/>
    <col min="7" max="7" width="26" bestFit="1" customWidth="1"/>
    <col min="8" max="8" width="13.140625" style="29" customWidth="1"/>
    <col min="9" max="9" width="14.5703125" style="29" customWidth="1"/>
    <col min="10" max="10" width="40.5703125" customWidth="1"/>
    <col min="11" max="11" width="31.140625" style="29" customWidth="1"/>
    <col min="12" max="12" width="15.5703125" style="29" customWidth="1"/>
    <col min="13" max="13" width="40.7109375" bestFit="1" customWidth="1"/>
    <col min="14" max="14" width="20.7109375" style="1" customWidth="1"/>
    <col min="15" max="15" width="23.28515625" style="29" bestFit="1" customWidth="1"/>
    <col min="16" max="16" width="94.28515625" customWidth="1"/>
    <col min="17" max="127" width="9.140625" style="2"/>
  </cols>
  <sheetData>
    <row r="1" spans="1:127" s="4" customFormat="1" ht="40.5" customHeight="1" thickBot="1" x14ac:dyDescent="0.3">
      <c r="A1" s="124" t="s">
        <v>458</v>
      </c>
      <c r="B1" s="125"/>
      <c r="C1" s="125"/>
      <c r="D1" s="125"/>
      <c r="E1" s="125"/>
      <c r="F1" s="125"/>
      <c r="G1" s="125"/>
      <c r="H1" s="125"/>
      <c r="I1" s="125"/>
      <c r="J1" s="125"/>
      <c r="K1" s="125"/>
      <c r="L1" s="125"/>
      <c r="M1" s="125"/>
      <c r="N1" s="125"/>
      <c r="O1" s="125"/>
      <c r="P1" s="125"/>
      <c r="Q1" s="11"/>
      <c r="R1" s="11"/>
      <c r="S1" s="11"/>
      <c r="T1" s="11"/>
      <c r="U1" s="11"/>
      <c r="V1" s="11"/>
      <c r="W1" s="11"/>
      <c r="X1" s="11"/>
      <c r="Y1" s="11"/>
      <c r="Z1" s="11"/>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row>
    <row r="2" spans="1:127" s="4" customFormat="1" ht="33.75" customHeight="1" thickBot="1" x14ac:dyDescent="0.3">
      <c r="A2" s="126" t="s">
        <v>463</v>
      </c>
      <c r="B2" s="127"/>
      <c r="C2" s="127"/>
      <c r="D2" s="127"/>
      <c r="E2" s="127"/>
      <c r="F2" s="127"/>
      <c r="G2" s="127"/>
      <c r="H2" s="127"/>
      <c r="I2" s="127"/>
      <c r="J2" s="127"/>
      <c r="K2" s="127"/>
      <c r="L2" s="127"/>
      <c r="M2" s="127"/>
      <c r="N2" s="127"/>
      <c r="O2" s="127"/>
      <c r="P2" s="127"/>
      <c r="Q2" s="12"/>
      <c r="R2" s="12"/>
      <c r="S2" s="12"/>
      <c r="T2" s="12"/>
      <c r="U2" s="12"/>
      <c r="V2" s="12"/>
      <c r="W2" s="12"/>
      <c r="X2" s="12"/>
      <c r="Y2" s="12"/>
      <c r="Z2" s="12"/>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row>
    <row r="3" spans="1:127" s="13" customFormat="1" ht="42.75" customHeight="1" x14ac:dyDescent="0.25">
      <c r="A3" s="73" t="s">
        <v>0</v>
      </c>
      <c r="B3" s="55" t="s">
        <v>1</v>
      </c>
      <c r="C3" s="73" t="s">
        <v>2</v>
      </c>
      <c r="D3" s="73" t="s">
        <v>3</v>
      </c>
      <c r="E3" s="73" t="s">
        <v>4</v>
      </c>
      <c r="F3" s="55" t="s">
        <v>126</v>
      </c>
      <c r="G3" s="73" t="s">
        <v>324</v>
      </c>
      <c r="H3" s="55" t="s">
        <v>129</v>
      </c>
      <c r="I3" s="55" t="s">
        <v>130</v>
      </c>
      <c r="J3" s="55" t="s">
        <v>131</v>
      </c>
      <c r="K3" s="55" t="s">
        <v>1574</v>
      </c>
      <c r="L3" s="55" t="s">
        <v>22</v>
      </c>
      <c r="M3" s="55" t="s">
        <v>21</v>
      </c>
      <c r="N3" s="74" t="s">
        <v>9</v>
      </c>
      <c r="O3" s="55" t="s">
        <v>40</v>
      </c>
      <c r="P3" s="73" t="s">
        <v>41</v>
      </c>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row>
    <row r="4" spans="1:127" x14ac:dyDescent="0.25">
      <c r="A4" s="9" t="s">
        <v>1951</v>
      </c>
      <c r="B4" s="9" t="s">
        <v>136</v>
      </c>
      <c r="C4" s="9" t="s">
        <v>12</v>
      </c>
      <c r="D4" s="9" t="s">
        <v>100</v>
      </c>
      <c r="E4" s="9" t="s">
        <v>133</v>
      </c>
      <c r="F4" s="30">
        <v>1</v>
      </c>
      <c r="G4" s="9" t="s">
        <v>325</v>
      </c>
      <c r="H4" s="30">
        <v>23</v>
      </c>
      <c r="I4" s="30">
        <v>23</v>
      </c>
      <c r="J4" s="9" t="s">
        <v>326</v>
      </c>
      <c r="K4" s="30" t="s">
        <v>31</v>
      </c>
      <c r="L4" s="30">
        <v>1</v>
      </c>
      <c r="M4" s="9" t="s">
        <v>136</v>
      </c>
      <c r="N4" s="67">
        <v>1143371</v>
      </c>
      <c r="O4" s="30" t="s">
        <v>49</v>
      </c>
      <c r="P4" s="9" t="s">
        <v>327</v>
      </c>
    </row>
    <row r="5" spans="1:127" x14ac:dyDescent="0.25">
      <c r="A5" s="9" t="s">
        <v>1952</v>
      </c>
      <c r="B5" s="9" t="s">
        <v>136</v>
      </c>
      <c r="C5" s="9" t="s">
        <v>12</v>
      </c>
      <c r="D5" s="9" t="s">
        <v>100</v>
      </c>
      <c r="E5" s="9" t="s">
        <v>133</v>
      </c>
      <c r="F5" s="30">
        <v>7</v>
      </c>
      <c r="G5" s="9" t="s">
        <v>328</v>
      </c>
      <c r="H5" s="30">
        <v>109</v>
      </c>
      <c r="I5" s="30">
        <v>109</v>
      </c>
      <c r="J5" s="9" t="s">
        <v>326</v>
      </c>
      <c r="K5" s="30" t="s">
        <v>31</v>
      </c>
      <c r="L5" s="30">
        <v>7</v>
      </c>
      <c r="M5" s="9" t="s">
        <v>136</v>
      </c>
      <c r="N5" s="67">
        <v>8003602</v>
      </c>
      <c r="O5" s="30" t="s">
        <v>49</v>
      </c>
      <c r="P5" s="9" t="s">
        <v>137</v>
      </c>
    </row>
    <row r="6" spans="1:127" x14ac:dyDescent="0.25">
      <c r="A6" s="9" t="s">
        <v>1953</v>
      </c>
      <c r="B6" s="9" t="s">
        <v>136</v>
      </c>
      <c r="C6" s="9" t="s">
        <v>12</v>
      </c>
      <c r="D6" s="9" t="s">
        <v>100</v>
      </c>
      <c r="E6" s="9" t="s">
        <v>133</v>
      </c>
      <c r="F6" s="30">
        <v>1</v>
      </c>
      <c r="G6" s="9" t="s">
        <v>329</v>
      </c>
      <c r="H6" s="30">
        <v>10</v>
      </c>
      <c r="I6" s="30">
        <v>10</v>
      </c>
      <c r="J6" s="9" t="s">
        <v>326</v>
      </c>
      <c r="K6" s="30" t="s">
        <v>31</v>
      </c>
      <c r="L6" s="30">
        <v>1</v>
      </c>
      <c r="M6" s="9" t="s">
        <v>136</v>
      </c>
      <c r="N6" s="67">
        <v>1143371</v>
      </c>
      <c r="O6" s="30" t="s">
        <v>49</v>
      </c>
      <c r="P6" s="9" t="s">
        <v>137</v>
      </c>
    </row>
    <row r="7" spans="1:127" x14ac:dyDescent="0.25">
      <c r="A7" s="9" t="s">
        <v>1954</v>
      </c>
      <c r="B7" s="9" t="s">
        <v>136</v>
      </c>
      <c r="C7" s="9" t="s">
        <v>12</v>
      </c>
      <c r="D7" s="9" t="s">
        <v>13</v>
      </c>
      <c r="E7" s="9" t="s">
        <v>330</v>
      </c>
      <c r="F7" s="30">
        <v>2</v>
      </c>
      <c r="G7" s="9" t="s">
        <v>328</v>
      </c>
      <c r="H7" s="30">
        <v>26</v>
      </c>
      <c r="I7" s="30">
        <v>26</v>
      </c>
      <c r="J7" s="9" t="s">
        <v>326</v>
      </c>
      <c r="K7" s="30" t="s">
        <v>31</v>
      </c>
      <c r="L7" s="30">
        <v>2</v>
      </c>
      <c r="M7" s="9" t="s">
        <v>136</v>
      </c>
      <c r="N7" s="67">
        <v>2286743</v>
      </c>
      <c r="O7" s="30" t="s">
        <v>49</v>
      </c>
      <c r="P7" s="9" t="s">
        <v>137</v>
      </c>
    </row>
    <row r="8" spans="1:127" x14ac:dyDescent="0.25">
      <c r="A8" s="9" t="s">
        <v>1955</v>
      </c>
      <c r="B8" s="9" t="s">
        <v>136</v>
      </c>
      <c r="C8" s="9" t="s">
        <v>12</v>
      </c>
      <c r="D8" s="9" t="s">
        <v>139</v>
      </c>
      <c r="E8" s="9" t="s">
        <v>331</v>
      </c>
      <c r="F8" s="30">
        <v>3</v>
      </c>
      <c r="G8" s="9" t="s">
        <v>328</v>
      </c>
      <c r="H8" s="30">
        <v>26</v>
      </c>
      <c r="I8" s="30">
        <v>26</v>
      </c>
      <c r="J8" s="9" t="s">
        <v>326</v>
      </c>
      <c r="K8" s="30" t="s">
        <v>31</v>
      </c>
      <c r="L8" s="30">
        <v>3</v>
      </c>
      <c r="M8" s="9" t="s">
        <v>136</v>
      </c>
      <c r="N8" s="67">
        <v>3430115</v>
      </c>
      <c r="O8" s="30" t="s">
        <v>49</v>
      </c>
      <c r="P8" s="9" t="s">
        <v>137</v>
      </c>
    </row>
    <row r="9" spans="1:127" x14ac:dyDescent="0.25">
      <c r="A9" s="9" t="s">
        <v>1956</v>
      </c>
      <c r="B9" s="9" t="s">
        <v>136</v>
      </c>
      <c r="C9" s="9" t="s">
        <v>12</v>
      </c>
      <c r="D9" s="9" t="s">
        <v>102</v>
      </c>
      <c r="E9" s="9" t="s">
        <v>144</v>
      </c>
      <c r="F9" s="30">
        <v>8</v>
      </c>
      <c r="G9" s="9" t="s">
        <v>328</v>
      </c>
      <c r="H9" s="30">
        <v>122</v>
      </c>
      <c r="I9" s="30">
        <v>122</v>
      </c>
      <c r="J9" s="9" t="s">
        <v>326</v>
      </c>
      <c r="K9" s="30" t="s">
        <v>31</v>
      </c>
      <c r="L9" s="30">
        <v>8</v>
      </c>
      <c r="M9" s="9" t="s">
        <v>136</v>
      </c>
      <c r="N9" s="67">
        <v>9146974</v>
      </c>
      <c r="O9" s="30" t="s">
        <v>49</v>
      </c>
      <c r="P9" s="9" t="s">
        <v>137</v>
      </c>
    </row>
    <row r="10" spans="1:127" x14ac:dyDescent="0.25">
      <c r="A10" s="9" t="s">
        <v>1957</v>
      </c>
      <c r="B10" s="9" t="s">
        <v>136</v>
      </c>
      <c r="C10" s="9" t="s">
        <v>12</v>
      </c>
      <c r="D10" s="9" t="s">
        <v>102</v>
      </c>
      <c r="E10" s="9" t="s">
        <v>104</v>
      </c>
      <c r="F10" s="30">
        <v>1</v>
      </c>
      <c r="G10" s="9" t="s">
        <v>325</v>
      </c>
      <c r="H10" s="30">
        <v>4</v>
      </c>
      <c r="I10" s="30">
        <v>4</v>
      </c>
      <c r="J10" s="9" t="s">
        <v>326</v>
      </c>
      <c r="K10" s="30" t="s">
        <v>31</v>
      </c>
      <c r="L10" s="30">
        <v>1</v>
      </c>
      <c r="M10" s="9" t="s">
        <v>136</v>
      </c>
      <c r="N10" s="67">
        <v>1143371</v>
      </c>
      <c r="O10" s="30" t="s">
        <v>49</v>
      </c>
      <c r="P10" s="9" t="s">
        <v>137</v>
      </c>
    </row>
    <row r="11" spans="1:127" x14ac:dyDescent="0.25">
      <c r="A11" s="9" t="s">
        <v>1958</v>
      </c>
      <c r="B11" s="9" t="s">
        <v>136</v>
      </c>
      <c r="C11" s="9" t="s">
        <v>12</v>
      </c>
      <c r="D11" s="9" t="s">
        <v>213</v>
      </c>
      <c r="E11" s="9" t="s">
        <v>332</v>
      </c>
      <c r="F11" s="30">
        <v>1</v>
      </c>
      <c r="G11" s="9" t="s">
        <v>328</v>
      </c>
      <c r="H11" s="30">
        <v>7</v>
      </c>
      <c r="I11" s="30">
        <v>7</v>
      </c>
      <c r="J11" s="9" t="s">
        <v>326</v>
      </c>
      <c r="K11" s="30" t="s">
        <v>31</v>
      </c>
      <c r="L11" s="30">
        <v>1</v>
      </c>
      <c r="M11" s="9" t="s">
        <v>136</v>
      </c>
      <c r="N11" s="67">
        <v>1143371</v>
      </c>
      <c r="O11" s="30" t="s">
        <v>49</v>
      </c>
      <c r="P11" s="9" t="s">
        <v>137</v>
      </c>
    </row>
    <row r="12" spans="1:127" x14ac:dyDescent="0.25">
      <c r="A12" s="9" t="s">
        <v>1959</v>
      </c>
      <c r="B12" s="9" t="s">
        <v>136</v>
      </c>
      <c r="C12" s="9" t="s">
        <v>12</v>
      </c>
      <c r="D12" s="9" t="s">
        <v>146</v>
      </c>
      <c r="E12" s="9" t="s">
        <v>333</v>
      </c>
      <c r="F12" s="30">
        <v>37</v>
      </c>
      <c r="G12" s="9" t="s">
        <v>325</v>
      </c>
      <c r="H12" s="30">
        <v>389</v>
      </c>
      <c r="I12" s="30">
        <v>389</v>
      </c>
      <c r="J12" s="9" t="s">
        <v>326</v>
      </c>
      <c r="K12" s="30" t="s">
        <v>31</v>
      </c>
      <c r="L12" s="30">
        <v>37</v>
      </c>
      <c r="M12" s="9" t="s">
        <v>136</v>
      </c>
      <c r="N12" s="67">
        <v>42304755</v>
      </c>
      <c r="O12" s="30" t="s">
        <v>49</v>
      </c>
      <c r="P12" s="9" t="s">
        <v>137</v>
      </c>
    </row>
    <row r="13" spans="1:127" x14ac:dyDescent="0.25">
      <c r="A13" s="9" t="s">
        <v>1960</v>
      </c>
      <c r="B13" s="9" t="s">
        <v>136</v>
      </c>
      <c r="C13" s="9" t="s">
        <v>12</v>
      </c>
      <c r="D13" s="9" t="s">
        <v>146</v>
      </c>
      <c r="E13" s="9" t="s">
        <v>334</v>
      </c>
      <c r="F13" s="30">
        <v>31</v>
      </c>
      <c r="G13" s="9" t="s">
        <v>328</v>
      </c>
      <c r="H13" s="30">
        <v>304</v>
      </c>
      <c r="I13" s="30">
        <v>304</v>
      </c>
      <c r="J13" s="9" t="s">
        <v>326</v>
      </c>
      <c r="K13" s="30" t="s">
        <v>31</v>
      </c>
      <c r="L13" s="30">
        <v>31</v>
      </c>
      <c r="M13" s="9" t="s">
        <v>136</v>
      </c>
      <c r="N13" s="67">
        <v>35444524</v>
      </c>
      <c r="O13" s="30" t="s">
        <v>49</v>
      </c>
      <c r="P13" s="9" t="s">
        <v>137</v>
      </c>
    </row>
    <row r="14" spans="1:127" x14ac:dyDescent="0.25">
      <c r="A14" s="9" t="s">
        <v>1961</v>
      </c>
      <c r="B14" s="9" t="s">
        <v>136</v>
      </c>
      <c r="C14" s="9" t="s">
        <v>12</v>
      </c>
      <c r="D14" s="9" t="s">
        <v>146</v>
      </c>
      <c r="E14" s="9" t="s">
        <v>335</v>
      </c>
      <c r="F14" s="30">
        <v>15</v>
      </c>
      <c r="G14" s="9" t="s">
        <v>329</v>
      </c>
      <c r="H14" s="30">
        <v>105</v>
      </c>
      <c r="I14" s="30">
        <v>105</v>
      </c>
      <c r="J14" s="9" t="s">
        <v>326</v>
      </c>
      <c r="K14" s="30" t="s">
        <v>31</v>
      </c>
      <c r="L14" s="30">
        <v>15</v>
      </c>
      <c r="M14" s="9" t="s">
        <v>136</v>
      </c>
      <c r="N14" s="67">
        <v>17150576</v>
      </c>
      <c r="O14" s="30" t="s">
        <v>49</v>
      </c>
      <c r="P14" s="9" t="s">
        <v>137</v>
      </c>
    </row>
    <row r="15" spans="1:127" x14ac:dyDescent="0.25">
      <c r="A15" s="9" t="s">
        <v>1962</v>
      </c>
      <c r="B15" s="9" t="s">
        <v>136</v>
      </c>
      <c r="C15" s="9" t="s">
        <v>12</v>
      </c>
      <c r="D15" s="9" t="s">
        <v>12</v>
      </c>
      <c r="E15" s="9" t="s">
        <v>336</v>
      </c>
      <c r="F15" s="30">
        <v>13</v>
      </c>
      <c r="G15" s="9" t="s">
        <v>328</v>
      </c>
      <c r="H15" s="30">
        <v>92</v>
      </c>
      <c r="I15" s="30">
        <v>92</v>
      </c>
      <c r="J15" s="9" t="s">
        <v>326</v>
      </c>
      <c r="K15" s="30" t="s">
        <v>31</v>
      </c>
      <c r="L15" s="30">
        <v>13</v>
      </c>
      <c r="M15" s="9" t="s">
        <v>136</v>
      </c>
      <c r="N15" s="67">
        <v>14863832</v>
      </c>
      <c r="O15" s="30" t="s">
        <v>49</v>
      </c>
      <c r="P15" s="9" t="s">
        <v>137</v>
      </c>
    </row>
    <row r="16" spans="1:127" x14ac:dyDescent="0.25">
      <c r="A16" s="9" t="s">
        <v>1963</v>
      </c>
      <c r="B16" s="9" t="s">
        <v>136</v>
      </c>
      <c r="C16" s="9" t="s">
        <v>12</v>
      </c>
      <c r="D16" s="9" t="s">
        <v>12</v>
      </c>
      <c r="E16" s="9" t="s">
        <v>337</v>
      </c>
      <c r="F16" s="30">
        <v>1</v>
      </c>
      <c r="G16" s="9" t="s">
        <v>338</v>
      </c>
      <c r="H16" s="30">
        <v>7</v>
      </c>
      <c r="I16" s="30">
        <v>7</v>
      </c>
      <c r="J16" s="9" t="s">
        <v>326</v>
      </c>
      <c r="K16" s="30" t="s">
        <v>31</v>
      </c>
      <c r="L16" s="30">
        <v>1</v>
      </c>
      <c r="M16" s="9" t="s">
        <v>136</v>
      </c>
      <c r="N16" s="67">
        <v>1143371</v>
      </c>
      <c r="O16" s="30" t="s">
        <v>49</v>
      </c>
      <c r="P16" s="9" t="s">
        <v>137</v>
      </c>
    </row>
    <row r="17" spans="1:16" x14ac:dyDescent="0.25">
      <c r="A17" s="9" t="s">
        <v>1964</v>
      </c>
      <c r="B17" s="9" t="s">
        <v>136</v>
      </c>
      <c r="C17" s="10" t="s">
        <v>12</v>
      </c>
      <c r="D17" s="10" t="s">
        <v>164</v>
      </c>
      <c r="E17" s="10" t="s">
        <v>339</v>
      </c>
      <c r="F17" s="31">
        <v>6</v>
      </c>
      <c r="G17" s="10" t="s">
        <v>328</v>
      </c>
      <c r="H17" s="31">
        <v>83</v>
      </c>
      <c r="I17" s="31">
        <v>83</v>
      </c>
      <c r="J17" s="10" t="s">
        <v>326</v>
      </c>
      <c r="K17" s="31" t="s">
        <v>31</v>
      </c>
      <c r="L17" s="31">
        <v>6</v>
      </c>
      <c r="M17" s="10" t="s">
        <v>136</v>
      </c>
      <c r="N17" s="67">
        <v>6860230</v>
      </c>
      <c r="O17" s="30" t="s">
        <v>49</v>
      </c>
      <c r="P17" s="9" t="s">
        <v>137</v>
      </c>
    </row>
  </sheetData>
  <mergeCells count="2">
    <mergeCell ref="A1:P1"/>
    <mergeCell ref="A2:P2"/>
  </mergeCells>
  <phoneticPr fontId="8" type="noConversion"/>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347128E6F3B5B4F8FD3F503E701AA01" ma:contentTypeVersion="17" ma:contentTypeDescription="Create a new document." ma:contentTypeScope="" ma:versionID="aedf9f52f31f4fa17e3a8393c4d9ddce">
  <xsd:schema xmlns:xsd="http://www.w3.org/2001/XMLSchema" xmlns:xs="http://www.w3.org/2001/XMLSchema" xmlns:p="http://schemas.microsoft.com/office/2006/metadata/properties" xmlns:ns2="1d53f76f-5fb9-46e8-baaf-6cbdc5ee46ad" xmlns:ns3="dbb9e94c-2a44-4557-8076-c13b38405f67" targetNamespace="http://schemas.microsoft.com/office/2006/metadata/properties" ma:root="true" ma:fieldsID="c6d84690e6f3d30efdd988af6a137a50" ns2:_="" ns3:_="">
    <xsd:import namespace="1d53f76f-5fb9-46e8-baaf-6cbdc5ee46ad"/>
    <xsd:import namespace="dbb9e94c-2a44-4557-8076-c13b38405f67"/>
    <xsd:element name="properties">
      <xsd:complexType>
        <xsd:sequence>
          <xsd:element name="documentManagement">
            <xsd:complexType>
              <xsd:all>
                <xsd:element ref="ns2:SharedWithUsers" minOccurs="0"/>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53f76f-5fb9-46e8-baaf-6cbdc5ee46ad" elementFormDefault="qualified">
    <xsd:import namespace="http://schemas.microsoft.com/office/2006/documentManagement/types"/>
    <xsd:import namespace="http://schemas.microsoft.com/office/infopath/2007/PartnerControls"/>
    <xsd:element name="SharedWithUsers" ma:index="8" nillable="true" ma:displayName="Compartido con" ma:list="UserInfo" ma:SearchPeopleOnly="false" ma:internalName="SharedWithUsers"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8d7384ca-cf13-4555-b9a0-6499c24bc3b7"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bb9e94c-2a44-4557-8076-c13b38405f67"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d5a99fc6-88ad-4925-ad29-8e9f11b4c2bf}" ma:internalName="TaxCatchAll" ma:showField="CatchAllData" ma:web="dbb9e94c-2a44-4557-8076-c13b38405f67">
      <xsd:complexType>
        <xsd:complexContent>
          <xsd:extension base="dms:MultiChoiceLookup">
            <xsd:sequence>
              <xsd:element name="Value" type="dms:Lookup" maxOccurs="unbounded" minOccurs="0" nillable="true"/>
            </xsd:sequence>
          </xsd:extension>
        </xsd:complexContent>
      </xsd:complexType>
    </xsd:element>
    <xsd:element name="SharedWithDetails" ma:index="22"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1d53f76f-5fb9-46e8-baaf-6cbdc5ee46ad">
      <UserInfo>
        <DisplayName/>
        <AccountId xsi:nil="true"/>
        <AccountType/>
      </UserInfo>
    </SharedWithUsers>
    <lcf76f155ced4ddcb4097134ff3c332f xmlns="1d53f76f-5fb9-46e8-baaf-6cbdc5ee46ad">
      <Terms xmlns="http://schemas.microsoft.com/office/infopath/2007/PartnerControls"/>
    </lcf76f155ced4ddcb4097134ff3c332f>
    <TaxCatchAll xmlns="dbb9e94c-2a44-4557-8076-c13b38405f67" xsi:nil="true"/>
  </documentManagement>
</p:properties>
</file>

<file path=customXml/item4.xml>��< ? x m l   v e r s i o n = " 1 . 0 "   e n c o d i n g = " u t f - 1 6 " ? > < D a t a M a s h u p   x m l n s = " h t t p : / / s c h e m a s . m i c r o s o f t . c o m / D a t a M a s h u p " > A A A A A K w G A A B Q S w M E F A A C A A g A m k 5 u W J u f P u W k A A A A 9 g A A A B I A H A B D b 2 5 m a W c v U G F j a 2 F n Z S 5 4 b W w g o h g A K K A U A A A A A A A A A A A A A A A A A A A A A A A A A A A A h Y 8 x D o I w G I W v Q r r T l p q o I T 9 l Y J X E a G J c m 1 K h A Y q h x X I 3 B 4 / k F c Q o 6 u b 4 v v c N 7 9 2 v N 0 j H t g k u q r e 6 M w m K M E W B M r I r t C k T N L h T u E Y p h 6 2 Q t S h V M M n G x q M t E l Q 5 d 4 4 J 8 d 5 j v 8 B d X x J G a U S O + W Y v K 9 U K 9 J H 1 f z n U x j p h p E I c D q 8 x n O G I L T F j K 0 y B z B B y b b 4 C m / Y + 2 x 8 I 2 d C 4 o V d c 2 T D b A Z k j k P c H / g B Q S w M E F A A C A A g A m k 5 u W 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J p O b l j L y w G D p g M A A G g R A A A T A B w A R m 9 y b X V s Y X M v U 2 V j d G l v b j E u b S C i G A A o o B Q A A A A A A A A A A A A A A A A A A A A A A A A A A A D t V 9 9 P G 0 c Q f k f i f 1 i 5 L 7 Z k W Q G 1 U Z P I i p D t t E g t E D B P I Q 9 z e w N s d b d 7 3 R 8 O L s q f F C l V 3 / o S C f 6 x f n t H j P E e 0 D a R 0 h / 4 A Z 9 v Z 2 a / m f n m G + F Y e m W 0 O G i + N 5 6 t r 6 2 v u V O y n I u v O p N c H S u p j B P V 5 e 9 Z o a R x H T E U B f v 1 N Y H P r l U n r P F m 5 G a D s Z G h Z O 2 7 L 1 T B g 5 H R H j 9 c t z N 6 e n T o 2 L q j n C y d G H 0 0 N m 9 0 Y S h 3 R y 3 x B 9 L N O r 3 + q z E X q l S e 7 b D z r N M X I 1 O E U r v h 5 p O + m G h p c q V P h o + / e f R o o y 9 e B u P 5 w M 8 L H l 4 / D n a M 5 t e 9 f g M U q W h J G f 9 C e b z M m t L M V N 5 k M 6 U M 5 n v x n e f v m X J g 7 T a Z 9 c W r q / d b R X E g q S D r h t 6 G 5 c B T V R k h q c w U Y l / H m 1 r S 7 t j Y s k E + n V f s u r f C 6 J + f d 3 a z n 9 C E 7 T G y 3 d b + 8 d e D 6 P O 2 L 8 4 7 Y 5 a 4 m b y x i k T O Y l K y B T q p q C 9 w Z t k b s X P x / i k 8 P X y E 5 z N f O 2 5 r 5 5 U P U l 3 + p h E 0 w i G 0 J b F 7 w f K U x F y c G k v J I S o w U / G y 5 G S E Y I i c v B 8 r 5 6 3 y J g 1 l s i J W K X W w L G u U y d E O + W C p Q M l i 5 o c u d Z 6 4 i i V 4 9 H N I E 9 s x Z W Y Z n o X 4 y L X E 5 u L D x H l e n A t 2 Y o + A v z Q a v 0 a h q A E 8 T / x + 3 I y I w H M k G x b o V 1 o 3 Z c 2 t t R u z k 1 Z V T W s Q Z 0 y X v 0 Y i r C a g Z s C O 8 6 1 j k I P a a 3 Q A i r W f r N 5 S k B O 7 m c V f I 3 6 g z F g k u 8 + o n F U 5 p b e j M G i X I O k D F Y 2 / o D u A b B U C T C m C s q i i v 2 E r o B P I Z K 8 g L b 5 D U e w i 4 D K b L z 6 c 0 l z k y l X G q S X U C L v E 5 A r D 0 I C y Q m K G x K E G / F x M M E A B U 0 J p s 7 Z 1 H g k S I e i P n I h x V z 1 b O V 6 b w L 6 C M h i N 4 m V I I J K F M J C L q u l Q Z m w b a k D 8 I p G 8 K m P 9 4 A p l 8 / W D q a s / x 9 1 1 9 d N R D F D N B h 0 k A m M R c G d q N j J R a n E / j A K C Q m B n K D Q 0 L 7 X d 5 5 l y r f 0 6 S w k 7 v / n q b W 9 9 T e l 2 r b u 5 K / Y v 3 5 m Y G K q M F M E m 0 d 3 s f d Z t 0 X r D f f v i 2 z + 7 L w D q P 7 o u + G + t C 3 X P u v g S e 6 I u X p w m C j K F t b Q I 4 p z 7 O 4 2 X N k O 7 Q Z R J q C T 0 p c J U x Z l s 1 K w F 1 u Q M 5 K 0 n T H T 5 + h l c L 9 l b t E 4 G y m 3 d x N j 7 R l B 6 9 4 s 1 7 P P 2 t b C S a m 1 1 S 7 y M 7 g r U t i D M 1 Y K 4 k i i I 0 M O C + M Q F s T K h 6 X 7 A c 8 h V S 4 P + f 6 t k i 6 2 p Q D g P P J 9 x e y y F v W d n b D z 8 j / F v X B p L i k 6 L X t 8 u 2 n 9 B b R 9 E 8 p 8 h k l 9 S + T 5 R 3 / 4 A U E s B A i 0 A F A A C A A g A m k 5 u W J u f P u W k A A A A 9 g A A A B I A A A A A A A A A A A A A A A A A A A A A A E N v b m Z p Z y 9 Q Y W N r Y W d l L n h t b F B L A Q I t A B Q A A g A I A J p O b l g P y u m r p A A A A O k A A A A T A A A A A A A A A A A A A A A A A P A A A A B b Q 2 9 u d G V u d F 9 U e X B l c 1 0 u e G 1 s U E s B A i 0 A F A A C A A g A m k 5 u W M v L A Y O m A w A A a B E A A B M A A A A A A A A A A A A A A A A A 4 Q E A A E Z v c m 1 1 b G F z L 1 N l Y 3 R p b 2 4 x L m 1 Q S w U G A A A A A A M A A w D C A A A A 1 A U 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l c A A A A A A A C o V 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0 V k a W Z p Y 2 l v c y U y M H A l Q z M l Q k F i b G l j b 3 M 8 L 0 l 0 Z W 1 Q Y X R o P j w v S X R l b U x v Y 2 F 0 a W 9 u P j x T d G F i b G V F b n R y a W V z P j x F b n R y e S B U e X B l P S J J c 1 B y a X Z h d G U i I F Z h b H V l P S J s M C I g L z 4 8 R W 5 0 c n k g V H l w Z T 0 i R m l s b E V u Y W J s Z W Q i I F Z h b H V l P S J s M S I g L z 4 8 R W 5 0 c n k g V H l w Z T 0 i R m l s b E 9 i a m V j d F R 5 c G U i I F Z h b H V l P S J z V G F i b G U i I C 8 + P E V u d H J 5 I F R 5 c G U 9 I k Z p b G x U b 0 R h d G F N b 2 R l b E V u Y W J s Z W Q i I F Z h b H V l P S J s M C I g L z 4 8 R W 5 0 c n k g V H l w Z T 0 i Q n V m Z m V y T m V 4 d F J l Z n J l c 2 g i I F Z h b H V l P S J s M S I g L z 4 8 R W 5 0 c n k g V H l w Z T 0 i U m V z d W x 0 V H l w Z S I g V m F s d W U 9 I n N U Y W J s Z S I g L z 4 8 R W 5 0 c n k g V H l w Z T 0 i T m F t Z V V w Z G F 0 Z W R B Z n R l c k Z p b G w i I F Z h b H V l P S J s M C I g L z 4 8 R W 5 0 c n k g V H l w Z T 0 i R m l s b F R h c m d l d C I g V m F s d W U 9 I n N F Z G l m a W N p b 3 N f c M O 6 Y m x p Y 2 9 z I i A v P j x F b n R y e S B U e X B l P S J G a W x s Z W R D b 2 1 w b G V 0 Z V J l c 3 V s d F R v V 2 9 y a 3 N o Z W V 0 I i B W Y W x 1 Z T 0 i b D E i I C 8 + P E V u d H J 5 I F R 5 c G U 9 I k Z p b G x T d G F 0 d X M i I F Z h b H V l P S J z Q 2 9 t c G x l d G U i I C 8 + P E V u d H J 5 I F R 5 c G U 9 I k Z p b G x D b 2 x 1 b W 5 O Y W 1 l c y I g V m F s d W U 9 I n N b J n F 1 b 3 Q 7 T 2 J q Z W N 0 S U Q m c X V v d D s s J n F 1 b 3 Q 7 R G V j b G F y Y X R v c m l h I G R l I E V t Z X J n Z W 5 j a W E s I E R l Y 3 J l d G 8 g T s K w O i Z x d W 9 0 O y w m c X V v d D t J b n N 0 a X R 1 Y 2 n D s 2 4 g S W 5 m b 3 J t Y W 5 0 Z S Z x d W 9 0 O y w m c X V v d D t G Z W N o Y S B 5 I G h v c m E m c X V v d D s s J n F 1 b 3 Q 7 U H J v d m l u Y 2 l h J n F 1 b 3 Q 7 L C Z x d W 9 0 O 0 N h b n T D s 2 4 m c X V v d D s s J n F 1 b 3 Q 7 R G l z d H J p d G 8 m c X V v d D s s J n F 1 b 3 Q 7 U G 9 i b G F k b y Z x d W 9 0 O y w m c X V v d D t E a X J l Y 2 N p w 7 N u J n F 1 b 3 Q 7 L C Z x d W 9 0 O 0 5 h d H V y Y W x l e m E g Z G U g V X N v J n F 1 b 3 Q 7 L C Z x d W 9 0 O 0 V z c G V j a W Z p c X V l J n F 1 b 3 Q 7 L C Z x d W 9 0 O 0 5 v b W J y Z S B k Z W w g R W R p Z m l j a W 8 m c X V v d D s s J n F 1 b 3 Q 7 w r 9 F c 3 R l I E V k a W Z p Y 2 l v I G V z I F B h d H J p b W 9 u a W 8 g Q 3 V s d H V y Y W w / J n F 1 b 3 Q 7 L C Z x d W 9 0 O 0 0 y I G R l I E N v b n N 0 c n V j Y 2 n D s 2 4 m c X V v d D s s J n F 1 b 3 Q 7 V G V u Z W 5 j a W E m c X V v d D s s J n F 1 b 3 Q 7 R G V z Y 3 J p c G N p w 7 N u I G R l I E R h w 7 F v c y Z x d W 9 0 O y w m c X V v d D t O a X Z l b C B k Z S B B Z m V j d G F j a c O z b i Z x d W 9 0 O y w m c X V v d D t T b 2 x 1 Y 2 n D s 2 4 m c X V v d D s s J n F 1 b 3 Q 7 R G V z Y 3 J p c G N p w 7 N u I G R l I G x h c y B P Y n J h c y B v I E x h Y m 9 y Z X M g U m V x d W V y a W R h c y Z x d W 9 0 O y w m c X V v d D t F c 3 R h Z G 8 g Y W N 0 d W F s I G R l I G x h I G F m Z W N 0 Y W N p w 7 N u J n F 1 b 3 Q 7 L C Z x d W 9 0 O 0 F s I G l u Y 2 x 1 a X I g Z X N 0 Y S B h Z m V j d G F j a c O z b i B l b i B l b C B Q b G F u I E d l b m V y Y W w g Z G U g b G E g R W 1 l c m d l b m N p Y S w g w r 9 o Y X k g Z G l z c G 9 z a W N p w 7 N u I G R l I G x h I G l u c 3 R p d H V j a c O z b i B w Y X J h I G F j d H V h c i B j b 2 1 v I F V u a W R h Z C B F a m V j d X R v c m E / J n F 1 b 3 Q 7 L C Z x d W 9 0 O 0 l u Z G l x d W U g Z W w g b m 9 t Y n J l I G R l I G x h I F V u a W R h Z C B F a m V j d X R v c m E m c X V v d D s s J n F 1 b 3 Q 7 Q 2 F u d G l k Y W Q g Z G U g c G V y c 2 9 u Y X M g Y m V u Z W Z p Y 2 l h c m l h c y Z x d W 9 0 O y w m c X V v d D t N b 2 5 0 b y B l c 3 R p b W F k b y B k Z S B j b 3 N 0 b y B k Z S B v Y n J h c y B 5 I G x h Y m 9 y Z X M m c X V v d D s s J n F 1 b 3 Q 7 R n V l b n R l I G R l I G x v c y B y Z W N 1 c n N v c y Z x d W 9 0 O y w m c X V v d D t D b 2 1 l b n R h c m l v c y B 1 I G 9 i c 2 V y d m F j a W 9 u Z X M m c X V v d D s s J n F 1 b 3 Q 7 U m V 2 a X N p w 7 N u J n F 1 b 3 Q 7 L C Z x d W 9 0 O 3 g m c X V v d D s s J n F 1 b 3 Q 7 e S Z x d W 9 0 O 1 0 i I C 8 + P E V u d H J 5 I F R 5 c G U 9 I k Z p b G x D b 2 x 1 b W 5 U e X B l c y I g V m F s d W U 9 I n N B d 1 l H Q m d Z R 0 J n W U d C Z 1 l H Q m d N R 0 J n W U d C Z 1 l H Q m d V R 0 J n W U d B d 0 0 9 I i A v P j x F b n R y e S B U e X B l P S J G a W x s T G F z d F V w Z G F 0 Z W Q i I F Z h b H V l P S J k M j A y M i 0 w O S 0 x O V Q x N z o 1 O T o y M C 4 3 O T k y M T g y W i I g L z 4 8 R W 5 0 c n k g V H l w Z T 0 i R m l s b E V y c m 9 y Q 2 9 1 b n Q i I F Z h b H V l P S J s M C I g L z 4 8 R W 5 0 c n k g V H l w Z T 0 i R m l s b E V y c m 9 y Q 2 9 k Z S I g V m F s d W U 9 I n N V b m t u b 3 d u I i A v P j x F b n R y e S B U e X B l P S J G a W x s Q 2 9 1 b n Q i I F Z h b H V l P S J s N C I g L z 4 8 R W 5 0 c n k g V H l w Z T 0 i Q W R k Z W R U b 0 R h d G F N b 2 R l b C I g V m F s d W U 9 I m w w I i A v P j x F b n R y e S B U e X B l P S J S Z W x h d G l v b n N o a X B J b m Z v Q 2 9 u d G F p b m V y I i B W Y W x 1 Z T 0 i c 3 s m c X V v d D t j b 2 x 1 b W 5 D b 3 V u d C Z x d W 9 0 O z o y O S w m c X V v d D t r Z X l D b 2 x 1 b W 5 O Y W 1 l c y Z x d W 9 0 O z p b X S w m c X V v d D t x d W V y e V J l b G F 0 a W 9 u c 2 h p c H M m c X V v d D s 6 W 1 0 s J n F 1 b 3 Q 7 Y 2 9 s d W 1 u S W R l b n R p d G l l c y Z x d W 9 0 O z p b J n F 1 b 3 Q 7 U 2 V j d G l v b j E v R W R p Z m l j a W 9 z I H D D u m J s a W N v c y 9 B d X R v U m V t b 3 Z l Z E N v b H V t b n M x L n t P Y m p l Y 3 R J R C w w f S Z x d W 9 0 O y w m c X V v d D t T Z W N 0 a W 9 u M S 9 F Z G l m a W N p b 3 M g c M O 6 Y m x p Y 2 9 z L 0 F 1 d G 9 S Z W 1 v d m V k Q 2 9 s d W 1 u c z E u e 0 R l Y 2 x h c m F 0 b 3 J p Y S B k Z S B F b W V y Z 2 V u Y 2 l h L C B E Z W N y Z X R v I E 7 C s D o s M X 0 m c X V v d D s s J n F 1 b 3 Q 7 U 2 V j d G l v b j E v R W R p Z m l j a W 9 z I H D D u m J s a W N v c y 9 B d X R v U m V t b 3 Z l Z E N v b H V t b n M x L n t J b n N 0 a X R 1 Y 2 n D s 2 4 g S W 5 m b 3 J t Y W 5 0 Z S w y f S Z x d W 9 0 O y w m c X V v d D t T Z W N 0 a W 9 u M S 9 F Z G l m a W N p b 3 M g c M O 6 Y m x p Y 2 9 z L 0 F 1 d G 9 S Z W 1 v d m V k Q 2 9 s d W 1 u c z E u e 0 Z l Y 2 h h I H k g a G 9 y Y S w z f S Z x d W 9 0 O y w m c X V v d D t T Z W N 0 a W 9 u M S 9 F Z G l m a W N p b 3 M g c M O 6 Y m x p Y 2 9 z L 0 F 1 d G 9 S Z W 1 v d m V k Q 2 9 s d W 1 u c z E u e 1 B y b 3 Z p b m N p Y S w 0 f S Z x d W 9 0 O y w m c X V v d D t T Z W N 0 a W 9 u M S 9 F Z G l m a W N p b 3 M g c M O 6 Y m x p Y 2 9 z L 0 F 1 d G 9 S Z W 1 v d m V k Q 2 9 s d W 1 u c z E u e 0 N h b n T D s 2 4 s N X 0 m c X V v d D s s J n F 1 b 3 Q 7 U 2 V j d G l v b j E v R W R p Z m l j a W 9 z I H D D u m J s a W N v c y 9 B d X R v U m V t b 3 Z l Z E N v b H V t b n M x L n t E a X N 0 c m l 0 b y w 2 f S Z x d W 9 0 O y w m c X V v d D t T Z W N 0 a W 9 u M S 9 F Z G l m a W N p b 3 M g c M O 6 Y m x p Y 2 9 z L 0 F 1 d G 9 S Z W 1 v d m V k Q 2 9 s d W 1 u c z E u e 1 B v Y m x h Z G 8 s N 3 0 m c X V v d D s s J n F 1 b 3 Q 7 U 2 V j d G l v b j E v R W R p Z m l j a W 9 z I H D D u m J s a W N v c y 9 B d X R v U m V t b 3 Z l Z E N v b H V t b n M x L n t E a X J l Y 2 N p w 7 N u L D h 9 J n F 1 b 3 Q 7 L C Z x d W 9 0 O 1 N l Y 3 R p b 2 4 x L 0 V k a W Z p Y 2 l v c y B w w 7 p i b G l j b 3 M v Q X V 0 b 1 J l b W 9 2 Z W R D b 2 x 1 b W 5 z M S 5 7 T m F 0 d X J h b G V 6 Y S B k Z S B V c 2 8 s O X 0 m c X V v d D s s J n F 1 b 3 Q 7 U 2 V j d G l v b j E v R W R p Z m l j a W 9 z I H D D u m J s a W N v c y 9 B d X R v U m V t b 3 Z l Z E N v b H V t b n M x L n t F c 3 B l Y 2 l m a X F 1 Z S w x M H 0 m c X V v d D s s J n F 1 b 3 Q 7 U 2 V j d G l v b j E v R W R p Z m l j a W 9 z I H D D u m J s a W N v c y 9 B d X R v U m V t b 3 Z l Z E N v b H V t b n M x L n t O b 2 1 i c m U g Z G V s I E V k a W Z p Y 2 l v L D E x f S Z x d W 9 0 O y w m c X V v d D t T Z W N 0 a W 9 u M S 9 F Z G l m a W N p b 3 M g c M O 6 Y m x p Y 2 9 z L 0 F 1 d G 9 S Z W 1 v d m V k Q 2 9 s d W 1 u c z E u e 8 K / R X N 0 Z S B F Z G l m a W N p b y B l c y B Q Y X R y a W 1 v b m l v I E N 1 b H R 1 c m F s P y w x M n 0 m c X V v d D s s J n F 1 b 3 Q 7 U 2 V j d G l v b j E v R W R p Z m l j a W 9 z I H D D u m J s a W N v c y 9 B d X R v U m V t b 3 Z l Z E N v b H V t b n M x L n t N M i B k Z S B D b 2 5 z d H J 1 Y 2 N p w 7 N u L D E z f S Z x d W 9 0 O y w m c X V v d D t T Z W N 0 a W 9 u M S 9 F Z G l m a W N p b 3 M g c M O 6 Y m x p Y 2 9 z L 0 F 1 d G 9 S Z W 1 v d m V k Q 2 9 s d W 1 u c z E u e 1 R l b m V u Y 2 l h L D E 0 f S Z x d W 9 0 O y w m c X V v d D t T Z W N 0 a W 9 u M S 9 F Z G l m a W N p b 3 M g c M O 6 Y m x p Y 2 9 z L 0 F 1 d G 9 S Z W 1 v d m V k Q 2 9 s d W 1 u c z E u e 0 R l c 2 N y a X B j a c O z b i B k Z S B E Y c O x b 3 M s M T V 9 J n F 1 b 3 Q 7 L C Z x d W 9 0 O 1 N l Y 3 R p b 2 4 x L 0 V k a W Z p Y 2 l v c y B w w 7 p i b G l j b 3 M v Q X V 0 b 1 J l b W 9 2 Z W R D b 2 x 1 b W 5 z M S 5 7 T m l 2 Z W w g Z G U g Q W Z l Y 3 R h Y 2 n D s 2 4 s M T Z 9 J n F 1 b 3 Q 7 L C Z x d W 9 0 O 1 N l Y 3 R p b 2 4 x L 0 V k a W Z p Y 2 l v c y B w w 7 p i b G l j b 3 M v Q X V 0 b 1 J l b W 9 2 Z W R D b 2 x 1 b W 5 z M S 5 7 U 2 9 s d W N p w 7 N u L D E 3 f S Z x d W 9 0 O y w m c X V v d D t T Z W N 0 a W 9 u M S 9 F Z G l m a W N p b 3 M g c M O 6 Y m x p Y 2 9 z L 0 F 1 d G 9 S Z W 1 v d m V k Q 2 9 s d W 1 u c z E u e 0 R l c 2 N y a X B j a c O z b i B k Z S B s Y X M g T 2 J y Y X M g b y B M Y W J v c m V z I F J l c X V l c m l k Y X M s M T h 9 J n F 1 b 3 Q 7 L C Z x d W 9 0 O 1 N l Y 3 R p b 2 4 x L 0 V k a W Z p Y 2 l v c y B w w 7 p i b G l j b 3 M v Q X V 0 b 1 J l b W 9 2 Z W R D b 2 x 1 b W 5 z M S 5 7 R X N 0 Y W R v I G F j d H V h b C B k Z S B s Y S B h Z m V j d G F j a c O z b i w x O X 0 m c X V v d D s s J n F 1 b 3 Q 7 U 2 V j d G l v b j E v R W R p Z m l j a W 9 z I H D D u m J s a W N v c y 9 B d X R v U m V t b 3 Z l Z E N v b H V t b n M x L n t B b C B p b m N s d W l y I G V z d G E g Y W Z l Y 3 R h Y 2 n D s 2 4 g Z W 4 g Z W w g U G x h b i B H Z W 5 l c m F s I G R l I G x h I E V t Z X J n Z W 5 j a W E s I M K / a G F 5 I G R p c 3 B v c 2 l j a c O z b i B k Z S B s Y S B p b n N 0 a X R 1 Y 2 n D s 2 4 g c G F y Y S B h Y 3 R 1 Y X I g Y 2 9 t b y B V b m l k Y W Q g R W p l Y 3 V 0 b 3 J h P y w y M H 0 m c X V v d D s s J n F 1 b 3 Q 7 U 2 V j d G l v b j E v R W R p Z m l j a W 9 z I H D D u m J s a W N v c y 9 B d X R v U m V t b 3 Z l Z E N v b H V t b n M x L n t J b m R p c X V l I G V s I G 5 v b W J y Z S B k Z S B s Y S B V b m l k Y W Q g R W p l Y 3 V 0 b 3 J h L D I x f S Z x d W 9 0 O y w m c X V v d D t T Z W N 0 a W 9 u M S 9 F Z G l m a W N p b 3 M g c M O 6 Y m x p Y 2 9 z L 0 F 1 d G 9 S Z W 1 v d m V k Q 2 9 s d W 1 u c z E u e 0 N h b n R p Z G F k I G R l I H B l c n N v b m F z I G J l b m V m a W N p Y X J p Y X M s M j J 9 J n F 1 b 3 Q 7 L C Z x d W 9 0 O 1 N l Y 3 R p b 2 4 x L 0 V k a W Z p Y 2 l v c y B w w 7 p i b G l j b 3 M v Q X V 0 b 1 J l b W 9 2 Z W R D b 2 x 1 b W 5 z M S 5 7 T W 9 u d G 8 g Z X N 0 a W 1 h Z G 8 g Z G U g Y 2 9 z d G 8 g Z G U g b 2 J y Y X M g e S B s Y W J v c m V z L D I z f S Z x d W 9 0 O y w m c X V v d D t T Z W N 0 a W 9 u M S 9 F Z G l m a W N p b 3 M g c M O 6 Y m x p Y 2 9 z L 0 F 1 d G 9 S Z W 1 v d m V k Q 2 9 s d W 1 u c z E u e 0 Z 1 Z W 5 0 Z S B k Z S B s b 3 M g c m V j d X J z b 3 M s M j R 9 J n F 1 b 3 Q 7 L C Z x d W 9 0 O 1 N l Y 3 R p b 2 4 x L 0 V k a W Z p Y 2 l v c y B w w 7 p i b G l j b 3 M v Q X V 0 b 1 J l b W 9 2 Z W R D b 2 x 1 b W 5 z M S 5 7 Q 2 9 t Z W 5 0 Y X J p b 3 M g d S B v Y n N l c n Z h Y 2 l v b m V z L D I 1 f S Z x d W 9 0 O y w m c X V v d D t T Z W N 0 a W 9 u M S 9 F Z G l m a W N p b 3 M g c M O 6 Y m x p Y 2 9 z L 0 F 1 d G 9 S Z W 1 v d m V k Q 2 9 s d W 1 u c z E u e 1 J l d m l z a c O z b i w y N n 0 m c X V v d D s s J n F 1 b 3 Q 7 U 2 V j d G l v b j E v R W R p Z m l j a W 9 z I H D D u m J s a W N v c y 9 B d X R v U m V t b 3 Z l Z E N v b H V t b n M x L n t 4 L D I 3 f S Z x d W 9 0 O y w m c X V v d D t T Z W N 0 a W 9 u M S 9 F Z G l m a W N p b 3 M g c M O 6 Y m x p Y 2 9 z L 0 F 1 d G 9 S Z W 1 v d m V k Q 2 9 s d W 1 u c z E u e 3 k s M j h 9 J n F 1 b 3 Q 7 X S w m c X V v d D t D b 2 x 1 b W 5 D b 3 V u d C Z x d W 9 0 O z o y O S w m c X V v d D t L Z X l D b 2 x 1 b W 5 O Y W 1 l c y Z x d W 9 0 O z p b X S w m c X V v d D t D b 2 x 1 b W 5 J Z G V u d G l 0 a W V z J n F 1 b 3 Q 7 O l s m c X V v d D t T Z W N 0 a W 9 u M S 9 F Z G l m a W N p b 3 M g c M O 6 Y m x p Y 2 9 z L 0 F 1 d G 9 S Z W 1 v d m V k Q 2 9 s d W 1 u c z E u e 0 9 i a m V j d E l E L D B 9 J n F 1 b 3 Q 7 L C Z x d W 9 0 O 1 N l Y 3 R p b 2 4 x L 0 V k a W Z p Y 2 l v c y B w w 7 p i b G l j b 3 M v Q X V 0 b 1 J l b W 9 2 Z W R D b 2 x 1 b W 5 z M S 5 7 R G V j b G F y Y X R v c m l h I G R l I E V t Z X J n Z W 5 j a W E s I E R l Y 3 J l d G 8 g T s K w O i w x f S Z x d W 9 0 O y w m c X V v d D t T Z W N 0 a W 9 u M S 9 F Z G l m a W N p b 3 M g c M O 6 Y m x p Y 2 9 z L 0 F 1 d G 9 S Z W 1 v d m V k Q 2 9 s d W 1 u c z E u e 0 l u c 3 R p d H V j a c O z b i B J b m Z v c m 1 h b n R l L D J 9 J n F 1 b 3 Q 7 L C Z x d W 9 0 O 1 N l Y 3 R p b 2 4 x L 0 V k a W Z p Y 2 l v c y B w w 7 p i b G l j b 3 M v Q X V 0 b 1 J l b W 9 2 Z W R D b 2 x 1 b W 5 z M S 5 7 R m V j a G E g e S B o b 3 J h L D N 9 J n F 1 b 3 Q 7 L C Z x d W 9 0 O 1 N l Y 3 R p b 2 4 x L 0 V k a W Z p Y 2 l v c y B w w 7 p i b G l j b 3 M v Q X V 0 b 1 J l b W 9 2 Z W R D b 2 x 1 b W 5 z M S 5 7 U H J v d m l u Y 2 l h L D R 9 J n F 1 b 3 Q 7 L C Z x d W 9 0 O 1 N l Y 3 R p b 2 4 x L 0 V k a W Z p Y 2 l v c y B w w 7 p i b G l j b 3 M v Q X V 0 b 1 J l b W 9 2 Z W R D b 2 x 1 b W 5 z M S 5 7 Q 2 F u d M O z b i w 1 f S Z x d W 9 0 O y w m c X V v d D t T Z W N 0 a W 9 u M S 9 F Z G l m a W N p b 3 M g c M O 6 Y m x p Y 2 9 z L 0 F 1 d G 9 S Z W 1 v d m V k Q 2 9 s d W 1 u c z E u e 0 R p c 3 R y a X R v L D Z 9 J n F 1 b 3 Q 7 L C Z x d W 9 0 O 1 N l Y 3 R p b 2 4 x L 0 V k a W Z p Y 2 l v c y B w w 7 p i b G l j b 3 M v Q X V 0 b 1 J l b W 9 2 Z W R D b 2 x 1 b W 5 z M S 5 7 U G 9 i b G F k b y w 3 f S Z x d W 9 0 O y w m c X V v d D t T Z W N 0 a W 9 u M S 9 F Z G l m a W N p b 3 M g c M O 6 Y m x p Y 2 9 z L 0 F 1 d G 9 S Z W 1 v d m V k Q 2 9 s d W 1 u c z E u e 0 R p c m V j Y 2 n D s 2 4 s O H 0 m c X V v d D s s J n F 1 b 3 Q 7 U 2 V j d G l v b j E v R W R p Z m l j a W 9 z I H D D u m J s a W N v c y 9 B d X R v U m V t b 3 Z l Z E N v b H V t b n M x L n t O Y X R 1 c m F s Z X p h I G R l I F V z b y w 5 f S Z x d W 9 0 O y w m c X V v d D t T Z W N 0 a W 9 u M S 9 F Z G l m a W N p b 3 M g c M O 6 Y m x p Y 2 9 z L 0 F 1 d G 9 S Z W 1 v d m V k Q 2 9 s d W 1 u c z E u e 0 V z c G V j a W Z p c X V l L D E w f S Z x d W 9 0 O y w m c X V v d D t T Z W N 0 a W 9 u M S 9 F Z G l m a W N p b 3 M g c M O 6 Y m x p Y 2 9 z L 0 F 1 d G 9 S Z W 1 v d m V k Q 2 9 s d W 1 u c z E u e 0 5 v b W J y Z S B k Z W w g R W R p Z m l j a W 8 s M T F 9 J n F 1 b 3 Q 7 L C Z x d W 9 0 O 1 N l Y 3 R p b 2 4 x L 0 V k a W Z p Y 2 l v c y B w w 7 p i b G l j b 3 M v Q X V 0 b 1 J l b W 9 2 Z W R D b 2 x 1 b W 5 z M S 5 7 w r 9 F c 3 R l I E V k a W Z p Y 2 l v I G V z I F B h d H J p b W 9 u a W 8 g Q 3 V s d H V y Y W w / L D E y f S Z x d W 9 0 O y w m c X V v d D t T Z W N 0 a W 9 u M S 9 F Z G l m a W N p b 3 M g c M O 6 Y m x p Y 2 9 z L 0 F 1 d G 9 S Z W 1 v d m V k Q 2 9 s d W 1 u c z E u e 0 0 y I G R l I E N v b n N 0 c n V j Y 2 n D s 2 4 s M T N 9 J n F 1 b 3 Q 7 L C Z x d W 9 0 O 1 N l Y 3 R p b 2 4 x L 0 V k a W Z p Y 2 l v c y B w w 7 p i b G l j b 3 M v Q X V 0 b 1 J l b W 9 2 Z W R D b 2 x 1 b W 5 z M S 5 7 V G V u Z W 5 j a W E s M T R 9 J n F 1 b 3 Q 7 L C Z x d W 9 0 O 1 N l Y 3 R p b 2 4 x L 0 V k a W Z p Y 2 l v c y B w w 7 p i b G l j b 3 M v Q X V 0 b 1 J l b W 9 2 Z W R D b 2 x 1 b W 5 z M S 5 7 R G V z Y 3 J p c G N p w 7 N u I G R l I E R h w 7 F v c y w x N X 0 m c X V v d D s s J n F 1 b 3 Q 7 U 2 V j d G l v b j E v R W R p Z m l j a W 9 z I H D D u m J s a W N v c y 9 B d X R v U m V t b 3 Z l Z E N v b H V t b n M x L n t O a X Z l b C B k Z S B B Z m V j d G F j a c O z b i w x N n 0 m c X V v d D s s J n F 1 b 3 Q 7 U 2 V j d G l v b j E v R W R p Z m l j a W 9 z I H D D u m J s a W N v c y 9 B d X R v U m V t b 3 Z l Z E N v b H V t b n M x L n t T b 2 x 1 Y 2 n D s 2 4 s M T d 9 J n F 1 b 3 Q 7 L C Z x d W 9 0 O 1 N l Y 3 R p b 2 4 x L 0 V k a W Z p Y 2 l v c y B w w 7 p i b G l j b 3 M v Q X V 0 b 1 J l b W 9 2 Z W R D b 2 x 1 b W 5 z M S 5 7 R G V z Y 3 J p c G N p w 7 N u I G R l I G x h c y B P Y n J h c y B v I E x h Y m 9 y Z X M g U m V x d W V y a W R h c y w x O H 0 m c X V v d D s s J n F 1 b 3 Q 7 U 2 V j d G l v b j E v R W R p Z m l j a W 9 z I H D D u m J s a W N v c y 9 B d X R v U m V t b 3 Z l Z E N v b H V t b n M x L n t F c 3 R h Z G 8 g Y W N 0 d W F s I G R l I G x h I G F m Z W N 0 Y W N p w 7 N u L D E 5 f S Z x d W 9 0 O y w m c X V v d D t T Z W N 0 a W 9 u M S 9 F Z G l m a W N p b 3 M g c M O 6 Y m x p Y 2 9 z L 0 F 1 d G 9 S Z W 1 v d m V k Q 2 9 s d W 1 u c z E u e 0 F s I G l u Y 2 x 1 a X I g Z X N 0 Y S B h Z m V j d G F j a c O z b i B l b i B l b C B Q b G F u I E d l b m V y Y W w g Z G U g b G E g R W 1 l c m d l b m N p Y S w g w r 9 o Y X k g Z G l z c G 9 z a W N p w 7 N u I G R l I G x h I G l u c 3 R p d H V j a c O z b i B w Y X J h I G F j d H V h c i B j b 2 1 v I F V u a W R h Z C B F a m V j d X R v c m E / L D I w f S Z x d W 9 0 O y w m c X V v d D t T Z W N 0 a W 9 u M S 9 F Z G l m a W N p b 3 M g c M O 6 Y m x p Y 2 9 z L 0 F 1 d G 9 S Z W 1 v d m V k Q 2 9 s d W 1 u c z E u e 0 l u Z G l x d W U g Z W w g b m 9 t Y n J l I G R l I G x h I F V u a W R h Z C B F a m V j d X R v c m E s M j F 9 J n F 1 b 3 Q 7 L C Z x d W 9 0 O 1 N l Y 3 R p b 2 4 x L 0 V k a W Z p Y 2 l v c y B w w 7 p i b G l j b 3 M v Q X V 0 b 1 J l b W 9 2 Z W R D b 2 x 1 b W 5 z M S 5 7 Q 2 F u d G l k Y W Q g Z G U g c G V y c 2 9 u Y X M g Y m V u Z W Z p Y 2 l h c m l h c y w y M n 0 m c X V v d D s s J n F 1 b 3 Q 7 U 2 V j d G l v b j E v R W R p Z m l j a W 9 z I H D D u m J s a W N v c y 9 B d X R v U m V t b 3 Z l Z E N v b H V t b n M x L n t N b 2 5 0 b y B l c 3 R p b W F k b y B k Z S B j b 3 N 0 b y B k Z S B v Y n J h c y B 5 I G x h Y m 9 y Z X M s M j N 9 J n F 1 b 3 Q 7 L C Z x d W 9 0 O 1 N l Y 3 R p b 2 4 x L 0 V k a W Z p Y 2 l v c y B w w 7 p i b G l j b 3 M v Q X V 0 b 1 J l b W 9 2 Z W R D b 2 x 1 b W 5 z M S 5 7 R n V l b n R l I G R l I G x v c y B y Z W N 1 c n N v c y w y N H 0 m c X V v d D s s J n F 1 b 3 Q 7 U 2 V j d G l v b j E v R W R p Z m l j a W 9 z I H D D u m J s a W N v c y 9 B d X R v U m V t b 3 Z l Z E N v b H V t b n M x L n t D b 2 1 l b n R h c m l v c y B 1 I G 9 i c 2 V y d m F j a W 9 u Z X M s M j V 9 J n F 1 b 3 Q 7 L C Z x d W 9 0 O 1 N l Y 3 R p b 2 4 x L 0 V k a W Z p Y 2 l v c y B w w 7 p i b G l j b 3 M v Q X V 0 b 1 J l b W 9 2 Z W R D b 2 x 1 b W 5 z M S 5 7 U m V 2 a X N p w 7 N u L D I 2 f S Z x d W 9 0 O y w m c X V v d D t T Z W N 0 a W 9 u M S 9 F Z G l m a W N p b 3 M g c M O 6 Y m x p Y 2 9 z L 0 F 1 d G 9 S Z W 1 v d m V k Q 2 9 s d W 1 u c z E u e 3 g s M j d 9 J n F 1 b 3 Q 7 L C Z x d W 9 0 O 1 N l Y 3 R p b 2 4 x L 0 V k a W Z p Y 2 l v c y B w w 7 p i b G l j b 3 M v Q X V 0 b 1 J l b W 9 2 Z W R D b 2 x 1 b W 5 z M S 5 7 e S w y O H 0 m c X V v d D t d L C Z x d W 9 0 O 1 J l b G F 0 a W 9 u c 2 h p c E l u Z m 8 m c X V v d D s 6 W 1 1 9 I i A v P j x F b n R y e S B U e X B l P S J R d W V y e U l E I i B W Y W x 1 Z T 0 i c 2 U 4 N T d k Z D Y 4 L W M 4 N W M t N D A 3 Z i 1 i N z Q w L T Q y N j Q 3 Z D J k N j Z l Z i I g L z 4 8 L 1 N 0 Y W J s Z U V u d H J p Z X M + P C 9 J d G V t P j x J d G V t P j x J d G V t T G 9 j Y X R p b 2 4 + P E l 0 Z W 1 U e X B l P k Z v c m 1 1 b G E 8 L 0 l 0 Z W 1 U e X B l P j x J d G V t U G F 0 a D 5 T Z W N 0 a W 9 u M S 9 F Z G l m a W N p b 3 M l M j B w J U M z J U J B Y m x p Y 2 9 z L 0 9 y a W d l b j w v S X R l b V B h d G g + P C 9 J d G V t T G 9 j Y X R p b 2 4 + P F N 0 Y W J s Z U V u d H J p Z X M g L z 4 8 L 0 l 0 Z W 0 + P E l 0 Z W 0 + P E l 0 Z W 1 M b 2 N h d G l v b j 4 8 S X R l b V R 5 c G U + R m 9 y b X V s Y T w v S X R l b V R 5 c G U + P E l 0 Z W 1 Q Y X R o P l N l Y 3 R p b 2 4 x L 0 V k a W Z p Y 2 l v c y U y M H A l Q z M l Q k F i b G l j b 3 M v R W 5 j Y W J l e m F k b 3 M l M j B w c m 9 t b 3 Z p Z G 9 z P C 9 J d G V t U G F 0 a D 4 8 L 0 l 0 Z W 1 M b 2 N h d G l v b j 4 8 U 3 R h Y m x l R W 5 0 c m l l c y A v P j w v S X R l b T 4 8 S X R l b T 4 8 S X R l b U x v Y 2 F 0 a W 9 u P j x J d G V t V H l w Z T 5 G b 3 J t d W x h P C 9 J d G V t V H l w Z T 4 8 S X R l b V B h d G g + U 2 V j d G l v b j E v R W R p Z m l j a W 9 z J T I w c C V D M y V C Q W J s a W N v c y 9 U a X B v J T I w Y 2 F t Y m l h Z G 8 8 L 0 l 0 Z W 1 Q Y X R o P j w v S X R l b U x v Y 2 F 0 a W 9 u P j x T d G F i b G V F b n R y a W V z I C 8 + P C 9 J d G V t P j x J d G V t P j x J d G V t T G 9 j Y X R p b 2 4 + P E l 0 Z W 1 U e X B l P k Z v c m 1 1 b G E 8 L 0 l 0 Z W 1 U e X B l P j x J d G V t U G F 0 a D 5 T Z W N 0 a W 9 u M S 9 S J U M z J U F E b 3 M l M j B 5 J T I w c X V l Y n J h Z G F z J T I w K D I p 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Z p b G x l Z E N v b X B s Z X R l U m V z d W x 0 V G 9 X b 3 J r c 2 h l Z X Q i I F Z h b H V l P S J s M S I g L z 4 8 R W 5 0 c n k g V H l w Z T 0 i R m l s b F N 0 Y X R 1 c y I g V m F s d W U 9 I n N D b 2 1 w b G V 0 Z S I g L z 4 8 R W 5 0 c n k g V H l w Z T 0 i R m l s b E N v b H V t b k 5 h b W V z I i B W Y W x 1 Z T 0 i c 1 s m c X V v d D t P Y m p l Y 3 R J R C Z x d W 9 0 O y w m c X V v d D t E Z W N s Y X J h d G 9 y a W E g Z G U g Z W 1 l c m d l b m N p Y S w g R G V j c m V 0 b y B O w r A 6 J n F 1 b 3 Q 7 L C Z x d W 9 0 O 0 l u c 3 R p d H V j a c O z b i B p b m Z v c m 1 h b n R l J n F 1 b 3 Q 7 L C Z x d W 9 0 O 0 Z l Y 2 h h J n F 1 b 3 Q 7 L C Z x d W 9 0 O 1 B y b 3 Z p b m N p Y S Z x d W 9 0 O y w m c X V v d D t D Y W 5 0 w 7 N u J n F 1 b 3 Q 7 L C Z x d W 9 0 O 0 R p c 3 R y a X R v J n F 1 b 3 Q 7 L C Z x d W 9 0 O 1 B v Y m x h Z G 8 m c X V v d D s s J n F 1 b 3 Q 7 V G l w b y B k Z S B j Y X V j Z S Z x d W 9 0 O y w m c X V v d D t F c 3 B l Y 2 l m a X F 1 Z S B l b C B 0 a X B v I G R l I G N h d W N l J n F 1 b 3 Q 7 L C Z x d W 9 0 O 0 5 v b W J y Z S B k Z W w g Y 2 F 1 Y 2 U m c X V v d D s s J n F 1 b 3 Q 7 T 2 J y Y S B v I G N v b X B v b m V u d G U g Y W Z l Y 3 R h Z G 8 m c X V v d D s s J n F 1 b 3 Q 7 R X h 0 Z W 5 z a c O z b i A o Z X h 0 Z W 5 z a c O z b i B l b i B t Z X R y b 3 M g Y 3 V h Z H J h Z G 9 z I G 8 g Y 2 F u d G l k Y W Q p J n F 1 b 3 Q 7 L C Z x d W 9 0 O 0 R l c 2 N y a X B j a c O z b i B k Z S B s b 3 M g Z G H D s W 9 z J n F 1 b 3 Q 7 L C Z x d W 9 0 O 0 V z c G V j a W Z p c X V l I G V s I G R h w 7 F v J n F 1 b 3 Q 7 L C Z x d W 9 0 O 0 R l c 2 N y a W J h I G x v c y B k Y c O x b 3 M m c X V v d D s s J n F 1 b 3 Q 7 R G V z Y 3 J p c G N p w 7 N u I G R l I G x h c y B v Y n J h c y B v I G x h Y m 9 y Z X M g c m V x d W V y a W R h c y Z x d W 9 0 O y w m c X V v d D t F c 3 R h Z G 8 g Y W N 0 d W F s I G R l I G x h I G F m Z W N 0 Y W N p w 7 N u J n F 1 b 3 Q 7 L C Z x d W 9 0 O 0 F s I G l u Y 2 x 1 a X I g Z X N 0 Y S B h Z m V j d G F j a c O z b i B l b i B l b C B Q b G F u I E d l b m V y Y W w g Z G U g b G E g R W 1 l c m d l b m N p Y S w g w r 9 o Y X k g Z G l z c G 9 z a W N p w 7 N u I G R l I G x h I G l u c 3 R p d H V j a c O z b i B w Y X J h I G F j d H V h c i B j b 2 1 v I F V u a W R h Z C B F a m V j d X R v c m E / J n F 1 b 3 Q 7 L C Z x d W 9 0 O 0 l u Z G l x d W U g Z W w g b m 9 t Y n J l I G R l I G x h I F V u a W R h Z C B F a m V j d X R v c m E m c X V v d D s s J n F 1 b 3 Q 7 Q 2 F u d G l k Y W Q g Z G U g c G V y c 2 9 u Y X M g Y m V u Z W Z p Y 2 l h c m l h c y Z x d W 9 0 O y w m c X V v d D t N b 2 5 0 b y B l c 3 R p b W F k b y B k Z S B l c 3 R 1 Z G l v c y Z x d W 9 0 O y w m c X V v d D t N b 2 5 0 b y B l c 3 R p b W F k b y B k Z S B j b 3 N 0 b y B k Z S B v Y n J h c y B 5 I G x h Y m 9 y Z X M m c X V v d D s s J n F 1 b 3 Q 7 R n V l b n R l I G R l I G x v c y B y Z W N 1 c n N v c y Z x d W 9 0 O y w m c X V v d D t D b 2 1 l b n R h c m l v c y B 1 I G 9 i c 2 V y d m F j a W 9 u Z X M m c X V v d D s s J n F 1 b 3 Q 7 U m V 2 a X N p w 7 N u J n F 1 b 3 Q 7 L C Z x d W 9 0 O 3 g m c X V v d D s s J n F 1 b 3 Q 7 e S Z x d W 9 0 O 1 0 i I C 8 + P E V u d H J 5 I F R 5 c G U 9 I k Z p b G x D b 2 x 1 b W 5 U e X B l c y I g V m F s d W U 9 I n N B d 1 l H Q m d Z R 0 J n W U d C Z 1 l H Q m d Z R 0 J n W U d C Z 1 l E Q m d Z R 0 J n W U R B d z 0 9 I i A v P j x F b n R y e S B U e X B l P S J G a W x s T G F z d F V w Z G F 0 Z W Q i I F Z h b H V l P S J k M j A y M i 0 w O S 0 x O V Q x N z o x M z o 1 N C 4 x M z g 4 M j k y W i I g L z 4 8 R W 5 0 c n k g V H l w Z T 0 i R m l s b E V y c m 9 y Q 2 9 1 b n Q i I F Z h b H V l P S J s M C I g L z 4 8 R W 5 0 c n k g V H l w Z T 0 i R m l s b E V y c m 9 y Q 2 9 k Z S I g V m F s d W U 9 I n N V b m t u b 3 d u I i A v P j x F b n R y e S B U e X B l P S J G a W x s Q 2 9 1 b n Q i I F Z h b H V l P S J s N z M i I C 8 + P E V u d H J 5 I F R 5 c G U 9 I k F k Z G V k V G 9 E Y X R h T W 9 k Z W w i I F Z h b H V l P S J s M C I g L z 4 8 R W 5 0 c n k g V H l w Z T 0 i U m V s Y X R p b 2 5 z a G l w S W 5 m b 0 N v b n R h a W 5 l c i I g V m F s d W U 9 I n N 7 J n F 1 b 3 Q 7 Y 2 9 s d W 1 u Q 2 9 1 b n Q m c X V v d D s 6 M j g s J n F 1 b 3 Q 7 a 2 V 5 Q 2 9 s d W 1 u T m F t Z X M m c X V v d D s 6 W 1 0 s J n F 1 b 3 Q 7 c X V l c n l S Z W x h d G l v b n N o a X B z J n F 1 b 3 Q 7 O l t d L C Z x d W 9 0 O 2 N v b H V t b k l k Z W 5 0 a X R p Z X M m c X V v d D s 6 W y Z x d W 9 0 O 1 N l Y 3 R p b 2 4 x L 1 L D r W 9 z I H k g c X V l Y n J h Z G F z I C g y K S 9 B d X R v U m V t b 3 Z l Z E N v b H V t b n M x L n t P Y m p l Y 3 R J R C w w f S Z x d W 9 0 O y w m c X V v d D t T Z W N 0 a W 9 u M S 9 S w 6 1 v c y B 5 I H F 1 Z W J y Y W R h c y A o M i k v Q X V 0 b 1 J l b W 9 2 Z W R D b 2 x 1 b W 5 z M S 5 7 R G V j b G F y Y X R v c m l h I G R l I G V t Z X J n Z W 5 j a W E s I E R l Y 3 J l d G 8 g T s K w O i w x f S Z x d W 9 0 O y w m c X V v d D t T Z W N 0 a W 9 u M S 9 S w 6 1 v c y B 5 I H F 1 Z W J y Y W R h c y A o M i k v Q X V 0 b 1 J l b W 9 2 Z W R D b 2 x 1 b W 5 z M S 5 7 S W 5 z d G l 0 d W N p w 7 N u I G l u Z m 9 y b W F u d G U s M n 0 m c X V v d D s s J n F 1 b 3 Q 7 U 2 V j d G l v b j E v U s O t b 3 M g e S B x d W V i c m F k Y X M g K D I p L 0 F 1 d G 9 S Z W 1 v d m V k Q 2 9 s d W 1 u c z E u e 0 Z l Y 2 h h L D N 9 J n F 1 b 3 Q 7 L C Z x d W 9 0 O 1 N l Y 3 R p b 2 4 x L 1 L D r W 9 z I H k g c X V l Y n J h Z G F z I C g y K S 9 B d X R v U m V t b 3 Z l Z E N v b H V t b n M x L n t Q c m 9 2 a W 5 j a W E s N H 0 m c X V v d D s s J n F 1 b 3 Q 7 U 2 V j d G l v b j E v U s O t b 3 M g e S B x d W V i c m F k Y X M g K D I p L 0 F 1 d G 9 S Z W 1 v d m V k Q 2 9 s d W 1 u c z E u e 0 N h b n T D s 2 4 s N X 0 m c X V v d D s s J n F 1 b 3 Q 7 U 2 V j d G l v b j E v U s O t b 3 M g e S B x d W V i c m F k Y X M g K D I p L 0 F 1 d G 9 S Z W 1 v d m V k Q 2 9 s d W 1 u c z E u e 0 R p c 3 R y a X R v L D Z 9 J n F 1 b 3 Q 7 L C Z x d W 9 0 O 1 N l Y 3 R p b 2 4 x L 1 L D r W 9 z I H k g c X V l Y n J h Z G F z I C g y K S 9 B d X R v U m V t b 3 Z l Z E N v b H V t b n M x L n t Q b 2 J s Y W R v L D d 9 J n F 1 b 3 Q 7 L C Z x d W 9 0 O 1 N l Y 3 R p b 2 4 x L 1 L D r W 9 z I H k g c X V l Y n J h Z G F z I C g y K S 9 B d X R v U m V t b 3 Z l Z E N v b H V t b n M x L n t U a X B v I G R l I G N h d W N l L D h 9 J n F 1 b 3 Q 7 L C Z x d W 9 0 O 1 N l Y 3 R p b 2 4 x L 1 L D r W 9 z I H k g c X V l Y n J h Z G F z I C g y K S 9 B d X R v U m V t b 3 Z l Z E N v b H V t b n M x L n t F c 3 B l Y 2 l m a X F 1 Z S B l b C B 0 a X B v I G R l I G N h d W N l L D l 9 J n F 1 b 3 Q 7 L C Z x d W 9 0 O 1 N l Y 3 R p b 2 4 x L 1 L D r W 9 z I H k g c X V l Y n J h Z G F z I C g y K S 9 B d X R v U m V t b 3 Z l Z E N v b H V t b n M x L n t O b 2 1 i c m U g Z G V s I G N h d W N l L D E w f S Z x d W 9 0 O y w m c X V v d D t T Z W N 0 a W 9 u M S 9 S w 6 1 v c y B 5 I H F 1 Z W J y Y W R h c y A o M i k v Q X V 0 b 1 J l b W 9 2 Z W R D b 2 x 1 b W 5 z M S 5 7 T 2 J y Y S B v I G N v b X B v b m V u d G U g Y W Z l Y 3 R h Z G 8 s M T F 9 J n F 1 b 3 Q 7 L C Z x d W 9 0 O 1 N l Y 3 R p b 2 4 x L 1 L D r W 9 z I H k g c X V l Y n J h Z G F z I C g y K S 9 B d X R v U m V t b 3 Z l Z E N v b H V t b n M x L n t F e H R l b n N p w 7 N u I C h l e H R l b n N p w 7 N u I G V u I G 1 l d H J v c y B j d W F k c m F k b 3 M g b y B j Y W 5 0 a W R h Z C k s M T J 9 J n F 1 b 3 Q 7 L C Z x d W 9 0 O 1 N l Y 3 R p b 2 4 x L 1 L D r W 9 z I H k g c X V l Y n J h Z G F z I C g y K S 9 B d X R v U m V t b 3 Z l Z E N v b H V t b n M x L n t E Z X N j c m l w Y 2 n D s 2 4 g Z G U g b G 9 z I G R h w 7 F v c y w x M 3 0 m c X V v d D s s J n F 1 b 3 Q 7 U 2 V j d G l v b j E v U s O t b 3 M g e S B x d W V i c m F k Y X M g K D I p L 0 F 1 d G 9 S Z W 1 v d m V k Q 2 9 s d W 1 u c z E u e 0 V z c G V j a W Z p c X V l I G V s I G R h w 7 F v L D E 0 f S Z x d W 9 0 O y w m c X V v d D t T Z W N 0 a W 9 u M S 9 S w 6 1 v c y B 5 I H F 1 Z W J y Y W R h c y A o M i k v Q X V 0 b 1 J l b W 9 2 Z W R D b 2 x 1 b W 5 z M S 5 7 R G V z Y 3 J p Y m E g b G 9 z I G R h w 7 F v c y w x N X 0 m c X V v d D s s J n F 1 b 3 Q 7 U 2 V j d G l v b j E v U s O t b 3 M g e S B x d W V i c m F k Y X M g K D I p L 0 F 1 d G 9 S Z W 1 v d m V k Q 2 9 s d W 1 u c z E u e 0 R l c 2 N y a X B j a c O z b i B k Z S B s Y X M g b 2 J y Y X M g b y B s Y W J v c m V z I H J l c X V l c m l k Y X M s M T Z 9 J n F 1 b 3 Q 7 L C Z x d W 9 0 O 1 N l Y 3 R p b 2 4 x L 1 L D r W 9 z I H k g c X V l Y n J h Z G F z I C g y K S 9 B d X R v U m V t b 3 Z l Z E N v b H V t b n M x L n t F c 3 R h Z G 8 g Y W N 0 d W F s I G R l I G x h I G F m Z W N 0 Y W N p w 7 N u L D E 3 f S Z x d W 9 0 O y w m c X V v d D t T Z W N 0 a W 9 u M S 9 S w 6 1 v c y B 5 I H F 1 Z W J y Y W R h c y A o M i k v Q X V 0 b 1 J l b W 9 2 Z W R D b 2 x 1 b W 5 z M S 5 7 Q W w g a W 5 j b H V p c i B l c 3 R h I G F m Z W N 0 Y W N p w 7 N u I G V u I G V s I F B s Y W 4 g R 2 V u Z X J h b C B k Z S B s Y S B F b W V y Z 2 V u Y 2 l h L C D C v 2 h h e S B k a X N w b 3 N p Y 2 n D s 2 4 g Z G U g b G E g a W 5 z d G l 0 d W N p w 7 N u I H B h c m E g Y W N 0 d W F y I G N v b W 8 g V W 5 p Z G F k I E V q Z W N 1 d G 9 y Y T 8 s M T h 9 J n F 1 b 3 Q 7 L C Z x d W 9 0 O 1 N l Y 3 R p b 2 4 x L 1 L D r W 9 z I H k g c X V l Y n J h Z G F z I C g y K S 9 B d X R v U m V t b 3 Z l Z E N v b H V t b n M x L n t J b m R p c X V l I G V s I G 5 v b W J y Z S B k Z S B s Y S B V b m l k Y W Q g R W p l Y 3 V 0 b 3 J h L D E 5 f S Z x d W 9 0 O y w m c X V v d D t T Z W N 0 a W 9 u M S 9 S w 6 1 v c y B 5 I H F 1 Z W J y Y W R h c y A o M i k v Q X V 0 b 1 J l b W 9 2 Z W R D b 2 x 1 b W 5 z M S 5 7 Q 2 F u d G l k Y W Q g Z G U g c G V y c 2 9 u Y X M g Y m V u Z W Z p Y 2 l h c m l h c y w y M H 0 m c X V v d D s s J n F 1 b 3 Q 7 U 2 V j d G l v b j E v U s O t b 3 M g e S B x d W V i c m F k Y X M g K D I p L 0 F 1 d G 9 S Z W 1 v d m V k Q 2 9 s d W 1 u c z E u e 0 1 v b n R v I G V z d G l t Y W R v I G R l I G V z d H V k a W 9 z L D I x f S Z x d W 9 0 O y w m c X V v d D t T Z W N 0 a W 9 u M S 9 S w 6 1 v c y B 5 I H F 1 Z W J y Y W R h c y A o M i k v Q X V 0 b 1 J l b W 9 2 Z W R D b 2 x 1 b W 5 z M S 5 7 T W 9 u d G 8 g Z X N 0 a W 1 h Z G 8 g Z G U g Y 2 9 z d G 8 g Z G U g b 2 J y Y X M g e S B s Y W J v c m V z L D I y f S Z x d W 9 0 O y w m c X V v d D t T Z W N 0 a W 9 u M S 9 S w 6 1 v c y B 5 I H F 1 Z W J y Y W R h c y A o M i k v Q X V 0 b 1 J l b W 9 2 Z W R D b 2 x 1 b W 5 z M S 5 7 R n V l b n R l I G R l I G x v c y B y Z W N 1 c n N v c y w y M 3 0 m c X V v d D s s J n F 1 b 3 Q 7 U 2 V j d G l v b j E v U s O t b 3 M g e S B x d W V i c m F k Y X M g K D I p L 0 F 1 d G 9 S Z W 1 v d m V k Q 2 9 s d W 1 u c z E u e 0 N v b W V u d G F y a W 9 z I H U g b 2 J z Z X J 2 Y W N p b 2 5 l c y w y N H 0 m c X V v d D s s J n F 1 b 3 Q 7 U 2 V j d G l v b j E v U s O t b 3 M g e S B x d W V i c m F k Y X M g K D I p L 0 F 1 d G 9 S Z W 1 v d m V k Q 2 9 s d W 1 u c z E u e 1 J l d m l z a c O z b i w y N X 0 m c X V v d D s s J n F 1 b 3 Q 7 U 2 V j d G l v b j E v U s O t b 3 M g e S B x d W V i c m F k Y X M g K D I p L 0 F 1 d G 9 S Z W 1 v d m V k Q 2 9 s d W 1 u c z E u e 3 g s M j Z 9 J n F 1 b 3 Q 7 L C Z x d W 9 0 O 1 N l Y 3 R p b 2 4 x L 1 L D r W 9 z I H k g c X V l Y n J h Z G F z I C g y K S 9 B d X R v U m V t b 3 Z l Z E N v b H V t b n M x L n t 5 L D I 3 f S Z x d W 9 0 O 1 0 s J n F 1 b 3 Q 7 Q 2 9 s d W 1 u Q 2 9 1 b n Q m c X V v d D s 6 M j g s J n F 1 b 3 Q 7 S 2 V 5 Q 2 9 s d W 1 u T m F t Z X M m c X V v d D s 6 W 1 0 s J n F 1 b 3 Q 7 Q 2 9 s d W 1 u S W R l b n R p d G l l c y Z x d W 9 0 O z p b J n F 1 b 3 Q 7 U 2 V j d G l v b j E v U s O t b 3 M g e S B x d W V i c m F k Y X M g K D I p L 0 F 1 d G 9 S Z W 1 v d m V k Q 2 9 s d W 1 u c z E u e 0 9 i a m V j d E l E L D B 9 J n F 1 b 3 Q 7 L C Z x d W 9 0 O 1 N l Y 3 R p b 2 4 x L 1 L D r W 9 z I H k g c X V l Y n J h Z G F z I C g y K S 9 B d X R v U m V t b 3 Z l Z E N v b H V t b n M x L n t E Z W N s Y X J h d G 9 y a W E g Z G U g Z W 1 l c m d l b m N p Y S w g R G V j c m V 0 b y B O w r A 6 L D F 9 J n F 1 b 3 Q 7 L C Z x d W 9 0 O 1 N l Y 3 R p b 2 4 x L 1 L D r W 9 z I H k g c X V l Y n J h Z G F z I C g y K S 9 B d X R v U m V t b 3 Z l Z E N v b H V t b n M x L n t J b n N 0 a X R 1 Y 2 n D s 2 4 g a W 5 m b 3 J t Y W 5 0 Z S w y f S Z x d W 9 0 O y w m c X V v d D t T Z W N 0 a W 9 u M S 9 S w 6 1 v c y B 5 I H F 1 Z W J y Y W R h c y A o M i k v Q X V 0 b 1 J l b W 9 2 Z W R D b 2 x 1 b W 5 z M S 5 7 R m V j a G E s M 3 0 m c X V v d D s s J n F 1 b 3 Q 7 U 2 V j d G l v b j E v U s O t b 3 M g e S B x d W V i c m F k Y X M g K D I p L 0 F 1 d G 9 S Z W 1 v d m V k Q 2 9 s d W 1 u c z E u e 1 B y b 3 Z p b m N p Y S w 0 f S Z x d W 9 0 O y w m c X V v d D t T Z W N 0 a W 9 u M S 9 S w 6 1 v c y B 5 I H F 1 Z W J y Y W R h c y A o M i k v Q X V 0 b 1 J l b W 9 2 Z W R D b 2 x 1 b W 5 z M S 5 7 Q 2 F u d M O z b i w 1 f S Z x d W 9 0 O y w m c X V v d D t T Z W N 0 a W 9 u M S 9 S w 6 1 v c y B 5 I H F 1 Z W J y Y W R h c y A o M i k v Q X V 0 b 1 J l b W 9 2 Z W R D b 2 x 1 b W 5 z M S 5 7 R G l z d H J p d G 8 s N n 0 m c X V v d D s s J n F 1 b 3 Q 7 U 2 V j d G l v b j E v U s O t b 3 M g e S B x d W V i c m F k Y X M g K D I p L 0 F 1 d G 9 S Z W 1 v d m V k Q 2 9 s d W 1 u c z E u e 1 B v Y m x h Z G 8 s N 3 0 m c X V v d D s s J n F 1 b 3 Q 7 U 2 V j d G l v b j E v U s O t b 3 M g e S B x d W V i c m F k Y X M g K D I p L 0 F 1 d G 9 S Z W 1 v d m V k Q 2 9 s d W 1 u c z E u e 1 R p c G 8 g Z G U g Y 2 F 1 Y 2 U s O H 0 m c X V v d D s s J n F 1 b 3 Q 7 U 2 V j d G l v b j E v U s O t b 3 M g e S B x d W V i c m F k Y X M g K D I p L 0 F 1 d G 9 S Z W 1 v d m V k Q 2 9 s d W 1 u c z E u e 0 V z c G V j a W Z p c X V l I G V s I H R p c G 8 g Z G U g Y 2 F 1 Y 2 U s O X 0 m c X V v d D s s J n F 1 b 3 Q 7 U 2 V j d G l v b j E v U s O t b 3 M g e S B x d W V i c m F k Y X M g K D I p L 0 F 1 d G 9 S Z W 1 v d m V k Q 2 9 s d W 1 u c z E u e 0 5 v b W J y Z S B k Z W w g Y 2 F 1 Y 2 U s M T B 9 J n F 1 b 3 Q 7 L C Z x d W 9 0 O 1 N l Y 3 R p b 2 4 x L 1 L D r W 9 z I H k g c X V l Y n J h Z G F z I C g y K S 9 B d X R v U m V t b 3 Z l Z E N v b H V t b n M x L n t P Y n J h I G 8 g Y 2 9 t c G 9 u Z W 5 0 Z S B h Z m V j d G F k b y w x M X 0 m c X V v d D s s J n F 1 b 3 Q 7 U 2 V j d G l v b j E v U s O t b 3 M g e S B x d W V i c m F k Y X M g K D I p L 0 F 1 d G 9 S Z W 1 v d m V k Q 2 9 s d W 1 u c z E u e 0 V 4 d G V u c 2 n D s 2 4 g K G V 4 d G V u c 2 n D s 2 4 g Z W 4 g b W V 0 c m 9 z I G N 1 Y W R y Y W R v c y B v I G N h b n R p Z G F k K S w x M n 0 m c X V v d D s s J n F 1 b 3 Q 7 U 2 V j d G l v b j E v U s O t b 3 M g e S B x d W V i c m F k Y X M g K D I p L 0 F 1 d G 9 S Z W 1 v d m V k Q 2 9 s d W 1 u c z E u e 0 R l c 2 N y a X B j a c O z b i B k Z S B s b 3 M g Z G H D s W 9 z L D E z f S Z x d W 9 0 O y w m c X V v d D t T Z W N 0 a W 9 u M S 9 S w 6 1 v c y B 5 I H F 1 Z W J y Y W R h c y A o M i k v Q X V 0 b 1 J l b W 9 2 Z W R D b 2 x 1 b W 5 z M S 5 7 R X N w Z W N p Z m l x d W U g Z W w g Z G H D s W 8 s M T R 9 J n F 1 b 3 Q 7 L C Z x d W 9 0 O 1 N l Y 3 R p b 2 4 x L 1 L D r W 9 z I H k g c X V l Y n J h Z G F z I C g y K S 9 B d X R v U m V t b 3 Z l Z E N v b H V t b n M x L n t E Z X N j c m l i Y S B s b 3 M g Z G H D s W 9 z L D E 1 f S Z x d W 9 0 O y w m c X V v d D t T Z W N 0 a W 9 u M S 9 S w 6 1 v c y B 5 I H F 1 Z W J y Y W R h c y A o M i k v Q X V 0 b 1 J l b W 9 2 Z W R D b 2 x 1 b W 5 z M S 5 7 R G V z Y 3 J p c G N p w 7 N u I G R l I G x h c y B v Y n J h c y B v I G x h Y m 9 y Z X M g c m V x d W V y a W R h c y w x N n 0 m c X V v d D s s J n F 1 b 3 Q 7 U 2 V j d G l v b j E v U s O t b 3 M g e S B x d W V i c m F k Y X M g K D I p L 0 F 1 d G 9 S Z W 1 v d m V k Q 2 9 s d W 1 u c z E u e 0 V z d G F k b y B h Y 3 R 1 Y W w g Z G U g b G E g Y W Z l Y 3 R h Y 2 n D s 2 4 s M T d 9 J n F 1 b 3 Q 7 L C Z x d W 9 0 O 1 N l Y 3 R p b 2 4 x L 1 L D r W 9 z I H k g c X V l Y n J h Z G F z I C g y K S 9 B d X R v U m V t b 3 Z l Z E N v b H V t b n M x L n t B b C B p b m N s d W l y I G V z d G E g Y W Z l Y 3 R h Y 2 n D s 2 4 g Z W 4 g Z W w g U G x h b i B H Z W 5 l c m F s I G R l I G x h I E V t Z X J n Z W 5 j a W E s I M K / a G F 5 I G R p c 3 B v c 2 l j a c O z b i B k Z S B s Y S B p b n N 0 a X R 1 Y 2 n D s 2 4 g c G F y Y S B h Y 3 R 1 Y X I g Y 2 9 t b y B V b m l k Y W Q g R W p l Y 3 V 0 b 3 J h P y w x O H 0 m c X V v d D s s J n F 1 b 3 Q 7 U 2 V j d G l v b j E v U s O t b 3 M g e S B x d W V i c m F k Y X M g K D I p L 0 F 1 d G 9 S Z W 1 v d m V k Q 2 9 s d W 1 u c z E u e 0 l u Z G l x d W U g Z W w g b m 9 t Y n J l I G R l I G x h I F V u a W R h Z C B F a m V j d X R v c m E s M T l 9 J n F 1 b 3 Q 7 L C Z x d W 9 0 O 1 N l Y 3 R p b 2 4 x L 1 L D r W 9 z I H k g c X V l Y n J h Z G F z I C g y K S 9 B d X R v U m V t b 3 Z l Z E N v b H V t b n M x L n t D Y W 5 0 a W R h Z C B k Z S B w Z X J z b 2 5 h c y B i Z W 5 l Z m l j a W F y a W F z L D I w f S Z x d W 9 0 O y w m c X V v d D t T Z W N 0 a W 9 u M S 9 S w 6 1 v c y B 5 I H F 1 Z W J y Y W R h c y A o M i k v Q X V 0 b 1 J l b W 9 2 Z W R D b 2 x 1 b W 5 z M S 5 7 T W 9 u d G 8 g Z X N 0 a W 1 h Z G 8 g Z G U g Z X N 0 d W R p b 3 M s M j F 9 J n F 1 b 3 Q 7 L C Z x d W 9 0 O 1 N l Y 3 R p b 2 4 x L 1 L D r W 9 z I H k g c X V l Y n J h Z G F z I C g y K S 9 B d X R v U m V t b 3 Z l Z E N v b H V t b n M x L n t N b 2 5 0 b y B l c 3 R p b W F k b y B k Z S B j b 3 N 0 b y B k Z S B v Y n J h c y B 5 I G x h Y m 9 y Z X M s M j J 9 J n F 1 b 3 Q 7 L C Z x d W 9 0 O 1 N l Y 3 R p b 2 4 x L 1 L D r W 9 z I H k g c X V l Y n J h Z G F z I C g y K S 9 B d X R v U m V t b 3 Z l Z E N v b H V t b n M x L n t G d W V u d G U g Z G U g b G 9 z I H J l Y 3 V y c 2 9 z L D I z f S Z x d W 9 0 O y w m c X V v d D t T Z W N 0 a W 9 u M S 9 S w 6 1 v c y B 5 I H F 1 Z W J y Y W R h c y A o M i k v Q X V 0 b 1 J l b W 9 2 Z W R D b 2 x 1 b W 5 z M S 5 7 Q 2 9 t Z W 5 0 Y X J p b 3 M g d S B v Y n N l c n Z h Y 2 l v b m V z L D I 0 f S Z x d W 9 0 O y w m c X V v d D t T Z W N 0 a W 9 u M S 9 S w 6 1 v c y B 5 I H F 1 Z W J y Y W R h c y A o M i k v Q X V 0 b 1 J l b W 9 2 Z W R D b 2 x 1 b W 5 z M S 5 7 U m V 2 a X N p w 7 N u L D I 1 f S Z x d W 9 0 O y w m c X V v d D t T Z W N 0 a W 9 u M S 9 S w 6 1 v c y B 5 I H F 1 Z W J y Y W R h c y A o M i k v Q X V 0 b 1 J l b W 9 2 Z W R D b 2 x 1 b W 5 z M S 5 7 e C w y N n 0 m c X V v d D s s J n F 1 b 3 Q 7 U 2 V j d G l v b j E v U s O t b 3 M g e S B x d W V i c m F k Y X M g K D I p L 0 F 1 d G 9 S Z W 1 v d m V k Q 2 9 s d W 1 u c z E u e 3 k s M j d 9 J n F 1 b 3 Q 7 X S w m c X V v d D t S Z W x h d G l v b n N o a X B J b m Z v J n F 1 b 3 Q 7 O l t d f S I g L z 4 8 R W 5 0 c n k g V H l w Z T 0 i U X V l c n l J R C I g V m F s d W U 9 I n M w Z m Z m Y z M 2 M i 0 w Y T E 2 L T Q 5 M 2 E t O T U 2 Y S 1 i Z D A x N D N j N T I w M G E i I C 8 + P C 9 T d G F i b G V F b n R y a W V z P j w v S X R l b T 4 8 S X R l b T 4 8 S X R l b U x v Y 2 F 0 a W 9 u P j x J d G V t V H l w Z T 5 G b 3 J t d W x h P C 9 J d G V t V H l w Z T 4 8 S X R l b V B h d G g + U 2 V j d G l v b j E v U i V D M y V B R G 9 z J T I w e S U y M H F 1 Z W J y Y W R h c y U y M C g y K S 9 P c m l n Z W 4 8 L 0 l 0 Z W 1 Q Y X R o P j w v S X R l b U x v Y 2 F 0 a W 9 u P j x T d G F i b G V F b n R y a W V z I C 8 + P C 9 J d G V t P j x J d G V t P j x J d G V t T G 9 j Y X R p b 2 4 + P E l 0 Z W 1 U e X B l P k Z v c m 1 1 b G E 8 L 0 l 0 Z W 1 U e X B l P j x J d G V t U G F 0 a D 5 T Z W N 0 a W 9 u M S 9 S J U M z J U F E b 3 M l M j B 5 J T I w c X V l Y n J h Z G F z J T I w K D I p L 0 V u Y 2 F i Z X p h Z G 9 z J T I w c H J v b W 9 2 a W R v c z w v S X R l b V B h d G g + P C 9 J d G V t T G 9 j Y X R p b 2 4 + P F N 0 Y W J s Z U V u d H J p Z X M g L z 4 8 L 0 l 0 Z W 0 + P E l 0 Z W 0 + P E l 0 Z W 1 M b 2 N h d G l v b j 4 8 S X R l b V R 5 c G U + R m 9 y b X V s Y T w v S X R l b V R 5 c G U + P E l 0 Z W 1 Q Y X R o P l N l Y 3 R p b 2 4 x L 1 I l Q z M l Q U R v c y U y M H k l M j B x d W V i c m F k Y X M l M j A o M i k v V G l w b y U y M G N h b W J p Y W R v P C 9 J d G V t U G F 0 a D 4 8 L 0 l 0 Z W 1 M b 2 N h d G l v b j 4 8 U 3 R h Y m x l R W 5 0 c m l l c y A v P j w v S X R l b T 4 8 S X R l b T 4 8 S X R l b U x v Y 2 F 0 a W 9 u P j x J d G V t V H l w Z T 5 G b 3 J t d W x h P C 9 J d G V t V H l w Z T 4 8 S X R l b V B h d G g + U 2 V j d G l v b j E v Q W V y b 3 B 1 Z X J 0 b 3 M 8 L 0 l 0 Z W 1 Q Y X R o P j w v S X R l b U x v Y 2 F 0 a W 9 u P j x T d G F i b G V F b n R y a W V z P j x F b n R y e S B U e X B l P S J J c 1 B y a X Z h d G U i I F Z h b H V l P S J s M C I g L z 4 8 R W 5 0 c n k g V H l w Z T 0 i R m l s b E V u Y W J s Z W Q i I F Z h b H V l P S J s M S I g L z 4 8 R W 5 0 c n k g V H l w Z T 0 i R m l s b E 9 i a m V j d F R 5 c G U i I F Z h b H V l P S J z V G F i b G U i I C 8 + P E V u d H J 5 I F R 5 c G U 9 I k Z p b G x U b 0 R h d G F N b 2 R l b E V u Y W J s Z W Q i I F Z h b H V l P S J s M C I g L z 4 8 R W 5 0 c n k g V H l w Z T 0 i Q n V m Z m V y T m V 4 d F J l Z n J l c 2 g i I F Z h b H V l P S J s M S I g L z 4 8 R W 5 0 c n k g V H l w Z T 0 i U m V z d W x 0 V H l w Z S I g V m F s d W U 9 I n N U Y W J s Z S I g L z 4 8 R W 5 0 c n k g V H l w Z T 0 i T m F t Z V V w Z G F 0 Z W R B Z n R l c k Z p b G w i I F Z h b H V l P S J s M C I g L z 4 8 R W 5 0 c n k g V H l w Z T 0 i R m l s b F R h c m d l d C I g V m F s d W U 9 I n N U Y W J s Y V 9 B Z X J v c H V l c n R v c y I g L z 4 8 R W 5 0 c n k g V H l w Z T 0 i R m l s b G V k Q 2 9 t c G x l d G V S Z X N 1 b H R U b 1 d v c m t z a G V l d C I g V m F s d W U 9 I m w x I i A v P j x F b n R y e S B U e X B l P S J G a W x s U 3 R h d H V z I i B W Y W x 1 Z T 0 i c 0 N v b X B s Z X R l I i A v P j x F b n R y e S B U e X B l P S J G a W x s Q 2 9 s d W 1 u T m F t Z X M i I F Z h b H V l P S J z W y Z x d W 9 0 O 0 9 i a m V j d E l E J n F 1 b 3 Q 7 L C Z x d W 9 0 O 0 R l Y 2 x h c m F 0 b 3 J p Y S B k Z S B l b W V y Z 2 V u Y 2 l h L C B E Z W N y Z X R v I E 7 C s D o m c X V v d D s s J n F 1 b 3 Q 7 S W 5 z d G l 0 d W N p w 7 N u I G l u Z m 9 y b W F u d G U m c X V v d D s s J n F 1 b 3 Q 7 R m V j a G E m c X V v d D s s J n F 1 b 3 Q 7 U H J v d m l u Y 2 l h J n F 1 b 3 Q 7 L C Z x d W 9 0 O 0 N h b n T D s 2 4 m c X V v d D s s J n F 1 b 3 Q 7 R G l z d H J p d G 8 m c X V v d D s s J n F 1 b 3 Q 7 T m 9 t Y n J l I G R l b C B h Z X J v c H V l c n R v I G F m Z W N 0 Y W R v J n F 1 b 3 Q 7 L C Z x d W 9 0 O 0 R l c 2 N y a X B j a c O z b i B k Z S B s b 3 M g Z G H D s W 9 z J n F 1 b 3 Q 7 L C Z x d W 9 0 O 0 R l c 2 N y a X B j a c O z b i B k Z S B s Y X M g b 2 J y Y X M g b y B s Y W J v c m V z I H J l c X V l c m l k Y X M m c X V v d D s s J n F 1 b 3 Q 7 R X N 0 Y W R v I G F j d H V h b C B k Z S B s Y S B h Z m V j d G F j a c O z b i Z x d W 9 0 O y w m c X V v d D t B b C B p b m N s d W l y I G V z d G E g Y W Z l Y 3 R h Y 2 n D s 2 4 g Z W 4 g Z W w g U G x h b i B H Z W 5 l c m F s I G R l I G x h I E V t Z X J n Z W 5 j a W E s I M K / a G F 5 I G R p c 3 B v c 2 l j a c O z b i B k Z S B s Y S B p b n N 0 a X R 1 Y 2 n D s 2 4 g c G F y Y S B h Y 3 R 1 Y X I g Y 2 9 t b y B V b m l k Y W Q g R W p l Y 3 V 0 b 3 J h P y Z x d W 9 0 O y w m c X V v d D t J b m R p c X V l I G V s I G 5 v b W J y Z S B k Z S B s Y S B V b m l k Y W Q g R W p l Y 3 V 0 b 3 J h J n F 1 b 3 Q 7 L C Z x d W 9 0 O 0 N h b n R p Z G F k I G R l I H B l c n N v b m F z I G J l b m V m a W N p Y X J p Y X M m c X V v d D s s J n F 1 b 3 Q 7 T W 9 u d G 8 g Z X N 0 a W 1 h Z G 8 g Z G U g Y 2 9 z d G 8 g Z G U g b 2 J y Y X M g e S B s Y W J v c m V z J n F 1 b 3 Q 7 L C Z x d W 9 0 O 0 Z 1 Z W 5 0 Z S B k Z S B s b 3 M g c m V j d X J z b 3 M m c X V v d D s s J n F 1 b 3 Q 7 Q 2 9 t Z W 5 0 Y X J p b 3 M g d S B v Y n N l c n Z h Y 2 l v b m V z J n F 1 b 3 Q 7 L C Z x d W 9 0 O 3 g m c X V v d D s s J n F 1 b 3 Q 7 e S Z x d W 9 0 O 1 0 i I C 8 + P E V u d H J 5 I F R 5 c G U 9 I k Z p b G x D b 2 x 1 b W 5 U e X B l c y I g V m F s d W U 9 I n N B d 1 l H Q m d Z R 0 J n W U d C Z 1 l H Q m d N R 0 J n W U R B d z 0 9 I i A v P j x F b n R y e S B U e X B l P S J G a W x s T G F z d F V w Z G F 0 Z W Q i I F Z h b H V l P S J k M j A y M y 0 w N i 0 y O V Q x N T o 0 O T o w M C 4 z O T I 2 M T Y 0 W i I g L z 4 8 R W 5 0 c n k g V H l w Z T 0 i R m l s b E V y c m 9 y Q 2 9 1 b n Q i I F Z h b H V l P S J s M C I g L z 4 8 R W 5 0 c n k g V H l w Z T 0 i R m l s b E V y c m 9 y Q 2 9 k Z S I g V m F s d W U 9 I n N V b m t u b 3 d u I i A v P j x F b n R y e S B U e X B l P S J G a W x s Q 2 9 1 b n Q i I F Z h b H V l P S J s M S I g L z 4 8 R W 5 0 c n k g V H l w Z T 0 i Q W R k Z W R U b 0 R h d G F N b 2 R l b C I g V m F s d W U 9 I m w w I i A v P j x F b n R y e S B U e X B l P S J S Z W x h d G l v b n N o a X B J b m Z v Q 2 9 u d G F p b m V y I i B W Y W x 1 Z T 0 i c 3 s m c X V v d D t j b 2 x 1 b W 5 D b 3 V u d C Z x d W 9 0 O z o x O S w m c X V v d D t r Z X l D b 2 x 1 b W 5 O Y W 1 l c y Z x d W 9 0 O z p b X S w m c X V v d D t x d W V y e V J l b G F 0 a W 9 u c 2 h p c H M m c X V v d D s 6 W 1 0 s J n F 1 b 3 Q 7 Y 2 9 s d W 1 u S W R l b n R p d G l l c y Z x d W 9 0 O z p b J n F 1 b 3 Q 7 U 2 V j d G l v b j E v Q W V y b 3 B 1 Z X J 0 b 3 M v Q X V 0 b 1 J l b W 9 2 Z W R D b 2 x 1 b W 5 z M S 5 7 T 2 J q Z W N 0 S U Q s M H 0 m c X V v d D s s J n F 1 b 3 Q 7 U 2 V j d G l v b j E v Q W V y b 3 B 1 Z X J 0 b 3 M v Q X V 0 b 1 J l b W 9 2 Z W R D b 2 x 1 b W 5 z M S 5 7 R G V j b G F y Y X R v c m l h I G R l I G V t Z X J n Z W 5 j a W E s I E R l Y 3 J l d G 8 g T s K w O i w x f S Z x d W 9 0 O y w m c X V v d D t T Z W N 0 a W 9 u M S 9 B Z X J v c H V l c n R v c y 9 B d X R v U m V t b 3 Z l Z E N v b H V t b n M x L n t J b n N 0 a X R 1 Y 2 n D s 2 4 g a W 5 m b 3 J t Y W 5 0 Z S w y f S Z x d W 9 0 O y w m c X V v d D t T Z W N 0 a W 9 u M S 9 B Z X J v c H V l c n R v c y 9 B d X R v U m V t b 3 Z l Z E N v b H V t b n M x L n t G Z W N o Y S w z f S Z x d W 9 0 O y w m c X V v d D t T Z W N 0 a W 9 u M S 9 B Z X J v c H V l c n R v c y 9 B d X R v U m V t b 3 Z l Z E N v b H V t b n M x L n t Q c m 9 2 a W 5 j a W E s N H 0 m c X V v d D s s J n F 1 b 3 Q 7 U 2 V j d G l v b j E v Q W V y b 3 B 1 Z X J 0 b 3 M v Q X V 0 b 1 J l b W 9 2 Z W R D b 2 x 1 b W 5 z M S 5 7 Q 2 F u d M O z b i w 1 f S Z x d W 9 0 O y w m c X V v d D t T Z W N 0 a W 9 u M S 9 B Z X J v c H V l c n R v c y 9 B d X R v U m V t b 3 Z l Z E N v b H V t b n M x L n t E a X N 0 c m l 0 b y w 2 f S Z x d W 9 0 O y w m c X V v d D t T Z W N 0 a W 9 u M S 9 B Z X J v c H V l c n R v c y 9 B d X R v U m V t b 3 Z l Z E N v b H V t b n M x L n t O b 2 1 i c m U g Z G V s I G F l c m 9 w d W V y d G 8 g Y W Z l Y 3 R h Z G 8 s N 3 0 m c X V v d D s s J n F 1 b 3 Q 7 U 2 V j d G l v b j E v Q W V y b 3 B 1 Z X J 0 b 3 M v Q X V 0 b 1 J l b W 9 2 Z W R D b 2 x 1 b W 5 z M S 5 7 R G V z Y 3 J p c G N p w 7 N u I G R l I G x v c y B k Y c O x b 3 M s O H 0 m c X V v d D s s J n F 1 b 3 Q 7 U 2 V j d G l v b j E v Q W V y b 3 B 1 Z X J 0 b 3 M v Q X V 0 b 1 J l b W 9 2 Z W R D b 2 x 1 b W 5 z M S 5 7 R G V z Y 3 J p c G N p w 7 N u I G R l I G x h c y B v Y n J h c y B v I G x h Y m 9 y Z X M g c m V x d W V y a W R h c y w 5 f S Z x d W 9 0 O y w m c X V v d D t T Z W N 0 a W 9 u M S 9 B Z X J v c H V l c n R v c y 9 B d X R v U m V t b 3 Z l Z E N v b H V t b n M x L n t F c 3 R h Z G 8 g Y W N 0 d W F s I G R l I G x h I G F m Z W N 0 Y W N p w 7 N u L D E w f S Z x d W 9 0 O y w m c X V v d D t T Z W N 0 a W 9 u M S 9 B Z X J v c H V l c n R v c y 9 B d X R v U m V t b 3 Z l Z E N v b H V t b n M x L n t B b C B p b m N s d W l y I G V z d G E g Y W Z l Y 3 R h Y 2 n D s 2 4 g Z W 4 g Z W w g U G x h b i B H Z W 5 l c m F s I G R l I G x h I E V t Z X J n Z W 5 j a W E s I M K / a G F 5 I G R p c 3 B v c 2 l j a c O z b i B k Z S B s Y S B p b n N 0 a X R 1 Y 2 n D s 2 4 g c G F y Y S B h Y 3 R 1 Y X I g Y 2 9 t b y B V b m l k Y W Q g R W p l Y 3 V 0 b 3 J h P y w x M X 0 m c X V v d D s s J n F 1 b 3 Q 7 U 2 V j d G l v b j E v Q W V y b 3 B 1 Z X J 0 b 3 M v Q X V 0 b 1 J l b W 9 2 Z W R D b 2 x 1 b W 5 z M S 5 7 S W 5 k a X F 1 Z S B l b C B u b 2 1 i c m U g Z G U g b G E g V W 5 p Z G F k I E V q Z W N 1 d G 9 y Y S w x M n 0 m c X V v d D s s J n F 1 b 3 Q 7 U 2 V j d G l v b j E v Q W V y b 3 B 1 Z X J 0 b 3 M v Q X V 0 b 1 J l b W 9 2 Z W R D b 2 x 1 b W 5 z M S 5 7 Q 2 F u d G l k Y W Q g Z G U g c G V y c 2 9 u Y X M g Y m V u Z W Z p Y 2 l h c m l h c y w x M 3 0 m c X V v d D s s J n F 1 b 3 Q 7 U 2 V j d G l v b j E v Q W V y b 3 B 1 Z X J 0 b 3 M v Q X V 0 b 1 J l b W 9 2 Z W R D b 2 x 1 b W 5 z M S 5 7 T W 9 u d G 8 g Z X N 0 a W 1 h Z G 8 g Z G U g Y 2 9 z d G 8 g Z G U g b 2 J y Y X M g e S B s Y W J v c m V z L D E 0 f S Z x d W 9 0 O y w m c X V v d D t T Z W N 0 a W 9 u M S 9 B Z X J v c H V l c n R v c y 9 B d X R v U m V t b 3 Z l Z E N v b H V t b n M x L n t G d W V u d G U g Z G U g b G 9 z I H J l Y 3 V y c 2 9 z L D E 1 f S Z x d W 9 0 O y w m c X V v d D t T Z W N 0 a W 9 u M S 9 B Z X J v c H V l c n R v c y 9 B d X R v U m V t b 3 Z l Z E N v b H V t b n M x L n t D b 2 1 l b n R h c m l v c y B 1 I G 9 i c 2 V y d m F j a W 9 u Z X M s M T Z 9 J n F 1 b 3 Q 7 L C Z x d W 9 0 O 1 N l Y 3 R p b 2 4 x L 0 F l c m 9 w d W V y d G 9 z L 0 F 1 d G 9 S Z W 1 v d m V k Q 2 9 s d W 1 u c z E u e 3 g s M T d 9 J n F 1 b 3 Q 7 L C Z x d W 9 0 O 1 N l Y 3 R p b 2 4 x L 0 F l c m 9 w d W V y d G 9 z L 0 F 1 d G 9 S Z W 1 v d m V k Q 2 9 s d W 1 u c z E u e 3 k s M T h 9 J n F 1 b 3 Q 7 X S w m c X V v d D t D b 2 x 1 b W 5 D b 3 V u d C Z x d W 9 0 O z o x O S w m c X V v d D t L Z X l D b 2 x 1 b W 5 O Y W 1 l c y Z x d W 9 0 O z p b X S w m c X V v d D t D b 2 x 1 b W 5 J Z G V u d G l 0 a W V z J n F 1 b 3 Q 7 O l s m c X V v d D t T Z W N 0 a W 9 u M S 9 B Z X J v c H V l c n R v c y 9 B d X R v U m V t b 3 Z l Z E N v b H V t b n M x L n t P Y m p l Y 3 R J R C w w f S Z x d W 9 0 O y w m c X V v d D t T Z W N 0 a W 9 u M S 9 B Z X J v c H V l c n R v c y 9 B d X R v U m V t b 3 Z l Z E N v b H V t b n M x L n t E Z W N s Y X J h d G 9 y a W E g Z G U g Z W 1 l c m d l b m N p Y S w g R G V j c m V 0 b y B O w r A 6 L D F 9 J n F 1 b 3 Q 7 L C Z x d W 9 0 O 1 N l Y 3 R p b 2 4 x L 0 F l c m 9 w d W V y d G 9 z L 0 F 1 d G 9 S Z W 1 v d m V k Q 2 9 s d W 1 u c z E u e 0 l u c 3 R p d H V j a c O z b i B p b m Z v c m 1 h b n R l L D J 9 J n F 1 b 3 Q 7 L C Z x d W 9 0 O 1 N l Y 3 R p b 2 4 x L 0 F l c m 9 w d W V y d G 9 z L 0 F 1 d G 9 S Z W 1 v d m V k Q 2 9 s d W 1 u c z E u e 0 Z l Y 2 h h L D N 9 J n F 1 b 3 Q 7 L C Z x d W 9 0 O 1 N l Y 3 R p b 2 4 x L 0 F l c m 9 w d W V y d G 9 z L 0 F 1 d G 9 S Z W 1 v d m V k Q 2 9 s d W 1 u c z E u e 1 B y b 3 Z p b m N p Y S w 0 f S Z x d W 9 0 O y w m c X V v d D t T Z W N 0 a W 9 u M S 9 B Z X J v c H V l c n R v c y 9 B d X R v U m V t b 3 Z l Z E N v b H V t b n M x L n t D Y W 5 0 w 7 N u L D V 9 J n F 1 b 3 Q 7 L C Z x d W 9 0 O 1 N l Y 3 R p b 2 4 x L 0 F l c m 9 w d W V y d G 9 z L 0 F 1 d G 9 S Z W 1 v d m V k Q 2 9 s d W 1 u c z E u e 0 R p c 3 R y a X R v L D Z 9 J n F 1 b 3 Q 7 L C Z x d W 9 0 O 1 N l Y 3 R p b 2 4 x L 0 F l c m 9 w d W V y d G 9 z L 0 F 1 d G 9 S Z W 1 v d m V k Q 2 9 s d W 1 u c z E u e 0 5 v b W J y Z S B k Z W w g Y W V y b 3 B 1 Z X J 0 b y B h Z m V j d G F k b y w 3 f S Z x d W 9 0 O y w m c X V v d D t T Z W N 0 a W 9 u M S 9 B Z X J v c H V l c n R v c y 9 B d X R v U m V t b 3 Z l Z E N v b H V t b n M x L n t E Z X N j c m l w Y 2 n D s 2 4 g Z G U g b G 9 z I G R h w 7 F v c y w 4 f S Z x d W 9 0 O y w m c X V v d D t T Z W N 0 a W 9 u M S 9 B Z X J v c H V l c n R v c y 9 B d X R v U m V t b 3 Z l Z E N v b H V t b n M x L n t E Z X N j c m l w Y 2 n D s 2 4 g Z G U g b G F z I G 9 i c m F z I G 8 g b G F i b 3 J l c y B y Z X F 1 Z X J p Z G F z L D l 9 J n F 1 b 3 Q 7 L C Z x d W 9 0 O 1 N l Y 3 R p b 2 4 x L 0 F l c m 9 w d W V y d G 9 z L 0 F 1 d G 9 S Z W 1 v d m V k Q 2 9 s d W 1 u c z E u e 0 V z d G F k b y B h Y 3 R 1 Y W w g Z G U g b G E g Y W Z l Y 3 R h Y 2 n D s 2 4 s M T B 9 J n F 1 b 3 Q 7 L C Z x d W 9 0 O 1 N l Y 3 R p b 2 4 x L 0 F l c m 9 w d W V y d G 9 z L 0 F 1 d G 9 S Z W 1 v d m V k Q 2 9 s d W 1 u c z E u e 0 F s I G l u Y 2 x 1 a X I g Z X N 0 Y S B h Z m V j d G F j a c O z b i B l b i B l b C B Q b G F u I E d l b m V y Y W w g Z G U g b G E g R W 1 l c m d l b m N p Y S w g w r 9 o Y X k g Z G l z c G 9 z a W N p w 7 N u I G R l I G x h I G l u c 3 R p d H V j a c O z b i B w Y X J h I G F j d H V h c i B j b 2 1 v I F V u a W R h Z C B F a m V j d X R v c m E / L D E x f S Z x d W 9 0 O y w m c X V v d D t T Z W N 0 a W 9 u M S 9 B Z X J v c H V l c n R v c y 9 B d X R v U m V t b 3 Z l Z E N v b H V t b n M x L n t J b m R p c X V l I G V s I G 5 v b W J y Z S B k Z S B s Y S B V b m l k Y W Q g R W p l Y 3 V 0 b 3 J h L D E y f S Z x d W 9 0 O y w m c X V v d D t T Z W N 0 a W 9 u M S 9 B Z X J v c H V l c n R v c y 9 B d X R v U m V t b 3 Z l Z E N v b H V t b n M x L n t D Y W 5 0 a W R h Z C B k Z S B w Z X J z b 2 5 h c y B i Z W 5 l Z m l j a W F y a W F z L D E z f S Z x d W 9 0 O y w m c X V v d D t T Z W N 0 a W 9 u M S 9 B Z X J v c H V l c n R v c y 9 B d X R v U m V t b 3 Z l Z E N v b H V t b n M x L n t N b 2 5 0 b y B l c 3 R p b W F k b y B k Z S B j b 3 N 0 b y B k Z S B v Y n J h c y B 5 I G x h Y m 9 y Z X M s M T R 9 J n F 1 b 3 Q 7 L C Z x d W 9 0 O 1 N l Y 3 R p b 2 4 x L 0 F l c m 9 w d W V y d G 9 z L 0 F 1 d G 9 S Z W 1 v d m V k Q 2 9 s d W 1 u c z E u e 0 Z 1 Z W 5 0 Z S B k Z S B s b 3 M g c m V j d X J z b 3 M s M T V 9 J n F 1 b 3 Q 7 L C Z x d W 9 0 O 1 N l Y 3 R p b 2 4 x L 0 F l c m 9 w d W V y d G 9 z L 0 F 1 d G 9 S Z W 1 v d m V k Q 2 9 s d W 1 u c z E u e 0 N v b W V u d G F y a W 9 z I H U g b 2 J z Z X J 2 Y W N p b 2 5 l c y w x N n 0 m c X V v d D s s J n F 1 b 3 Q 7 U 2 V j d G l v b j E v Q W V y b 3 B 1 Z X J 0 b 3 M v Q X V 0 b 1 J l b W 9 2 Z W R D b 2 x 1 b W 5 z M S 5 7 e C w x N 3 0 m c X V v d D s s J n F 1 b 3 Q 7 U 2 V j d G l v b j E v Q W V y b 3 B 1 Z X J 0 b 3 M v Q X V 0 b 1 J l b W 9 2 Z W R D b 2 x 1 b W 5 z M S 5 7 e S w x O H 0 m c X V v d D t d L C Z x d W 9 0 O 1 J l b G F 0 a W 9 u c 2 h p c E l u Z m 8 m c X V v d D s 6 W 1 1 9 I i A v P j x F b n R y e S B U e X B l P S J R d W V y e U l E I i B W Y W x 1 Z T 0 i c z Y 1 N T A 3 O T c 5 L W R m N 2 E t N D I 1 Z S 1 i O T Y 4 L T A 0 Z D k 4 N W R h Z D N j O C I g L z 4 8 L 1 N 0 Y W J s Z U V u d H J p Z X M + P C 9 J d G V t P j x J d G V t P j x J d G V t T G 9 j Y X R p b 2 4 + P E l 0 Z W 1 U e X B l P k Z v c m 1 1 b G E 8 L 0 l 0 Z W 1 U e X B l P j x J d G V t U G F 0 a D 5 T Z W N 0 a W 9 u M S 9 B Z X J v c H V l c n R v c y 9 P c m l n Z W 4 8 L 0 l 0 Z W 1 Q Y X R o P j w v S X R l b U x v Y 2 F 0 a W 9 u P j x T d G F i b G V F b n R y a W V z I C 8 + P C 9 J d G V t P j x J d G V t P j x J d G V t T G 9 j Y X R p b 2 4 + P E l 0 Z W 1 U e X B l P k Z v c m 1 1 b G E 8 L 0 l 0 Z W 1 U e X B l P j x J d G V t U G F 0 a D 5 T Z W N 0 a W 9 u M S 9 B Z X J v c H V l c n R v c y 9 F b m N h Y m V 6 Y W R v c y U y M H B y b 2 1 v d m l k b 3 M 8 L 0 l 0 Z W 1 Q Y X R o P j w v S X R l b U x v Y 2 F 0 a W 9 u P j x T d G F i b G V F b n R y a W V z I C 8 + P C 9 J d G V t P j x J d G V t P j x J d G V t T G 9 j Y X R p b 2 4 + P E l 0 Z W 1 U e X B l P k Z v c m 1 1 b G E 8 L 0 l 0 Z W 1 U e X B l P j x J d G V t U G F 0 a D 5 T Z W N 0 a W 9 u M S 9 B Z X J v c H V l c n R v c y 9 U a X B v J T I w Y 2 F t Y m l h Z G 8 8 L 0 l 0 Z W 1 Q Y X R o P j w v S X R l b U x v Y 2 F 0 a W 9 u P j x T d G F i b G V F b n R y a W V z I C 8 + P C 9 J d G V t P j w v S X R l b X M + P C 9 M b 2 N h b F B h Y 2 t h Z 2 V N Z X R h Z G F 0 Y U Z p b G U + F g A A A F B L B Q Y A A A A A A A A A A A A A A A A A A A A A A A D a A A A A A Q A A A N C M n d 8 B F d E R j H o A w E / C l + s B A A A A 9 D S g 8 m Z s Y E q D x e M a n U D M 4 Q A A A A A C A A A A A A A D Z g A A w A A A A B A A A A A H m C j U 4 S o e U O 4 9 o I 5 v a Z 5 a A A A A A A S A A A C g A A A A E A A A A B Y 6 R E i E G p 8 O T g E p j w L b K j V Q A A A A E n 6 V 5 3 h D S y U V E X R v c 2 7 k z i i H 3 q J o F P 4 + D U v W t 6 H 9 0 o r D W F f X B 6 + / 9 O T n d 2 A k c + x J w e 4 Y a 2 g c M 7 S l n 4 5 S a J F a j f P H c p i 4 v C 6 0 t X u 2 1 C a D / w s U A A A A 2 J I 6 P y Q z 4 z Y T p Z j R R C 0 X p D 0 S X m I = < / D a t a M a s h u p > 
</file>

<file path=customXml/itemProps1.xml><?xml version="1.0" encoding="utf-8"?>
<ds:datastoreItem xmlns:ds="http://schemas.openxmlformats.org/officeDocument/2006/customXml" ds:itemID="{D8AE8E97-AD4B-4840-ACF0-3FE508DC15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d53f76f-5fb9-46e8-baaf-6cbdc5ee46ad"/>
    <ds:schemaRef ds:uri="dbb9e94c-2a44-4557-8076-c13b38405f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A4DA786-42BF-4625-A4FE-4E80C49E375C}">
  <ds:schemaRefs>
    <ds:schemaRef ds:uri="http://schemas.microsoft.com/sharepoint/v3/contenttype/forms"/>
  </ds:schemaRefs>
</ds:datastoreItem>
</file>

<file path=customXml/itemProps3.xml><?xml version="1.0" encoding="utf-8"?>
<ds:datastoreItem xmlns:ds="http://schemas.openxmlformats.org/officeDocument/2006/customXml" ds:itemID="{40EBE439-91A2-4872-AB52-1660C637EC65}">
  <ds:schemaRefs>
    <ds:schemaRef ds:uri="http://purl.org/dc/dcmitype/"/>
    <ds:schemaRef ds:uri="http://schemas.microsoft.com/office/infopath/2007/PartnerControls"/>
    <ds:schemaRef ds:uri="http://purl.org/dc/terms/"/>
    <ds:schemaRef ds:uri="http://schemas.microsoft.com/office/2006/documentManagement/types"/>
    <ds:schemaRef ds:uri="dbb9e94c-2a44-4557-8076-c13b38405f67"/>
    <ds:schemaRef ds:uri="http://schemas.openxmlformats.org/package/2006/metadata/core-properties"/>
    <ds:schemaRef ds:uri="1d53f76f-5fb9-46e8-baaf-6cbdc5ee46ad"/>
    <ds:schemaRef ds:uri="http://schemas.microsoft.com/office/2006/metadata/properties"/>
    <ds:schemaRef ds:uri="http://www.w3.org/XML/1998/namespace"/>
    <ds:schemaRef ds:uri="http://purl.org/dc/elements/1.1/"/>
  </ds:schemaRefs>
</ds:datastoreItem>
</file>

<file path=customXml/itemProps4.xml><?xml version="1.0" encoding="utf-8"?>
<ds:datastoreItem xmlns:ds="http://schemas.openxmlformats.org/officeDocument/2006/customXml" ds:itemID="{AFF2EECB-DC70-44EA-B17B-CB1353816831}">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13</vt:i4>
      </vt:variant>
    </vt:vector>
  </HeadingPairs>
  <TitlesOfParts>
    <vt:vector size="13" baseType="lpstr">
      <vt:lpstr>Resumen</vt:lpstr>
      <vt:lpstr>Carreteras</vt:lpstr>
      <vt:lpstr>Puentes</vt:lpstr>
      <vt:lpstr>Alcantarillas y Vados </vt:lpstr>
      <vt:lpstr>Ríos y quebradas</vt:lpstr>
      <vt:lpstr>Sistemas de Agua</vt:lpstr>
      <vt:lpstr>Vivienda</vt:lpstr>
      <vt:lpstr>Agricola</vt:lpstr>
      <vt:lpstr>Pecuario</vt:lpstr>
      <vt:lpstr>Edificios Públicos</vt:lpstr>
      <vt:lpstr>Sistema Eléctrico</vt:lpstr>
      <vt:lpstr>Social</vt:lpstr>
      <vt:lpstr>Aeropuertos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Daniela C Aragón Hernández</dc:creator>
  <cp:lastModifiedBy>Daniela Aragón Hernández</cp:lastModifiedBy>
  <dcterms:created xsi:type="dcterms:W3CDTF">2022-09-12T19:26:24Z</dcterms:created>
  <dcterms:modified xsi:type="dcterms:W3CDTF">2024-03-14T16:05:03Z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0x0101004347128E6F3B5B4F8FD3F503E701AA01</vt:lpwstr>
  </property>
  <property fmtid="{D5CDD505-2E9C-101B-9397-08002B2CF9AE}" pid="3" name="MediaServiceImageTags">
    <vt:lpwstr/>
  </property>
</Properties>
</file>